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verisdigital.sharepoint.com/sites/newbiz/Documents partages/3. Supports/1. Modèle Pitch Site web/09 Eco-conception/"/>
    </mc:Choice>
  </mc:AlternateContent>
  <xr:revisionPtr revIDLastSave="33" documentId="13_ncr:1_{2E6C58F5-3D5F-1046-A516-CD6B815624E5}" xr6:coauthVersionLast="47" xr6:coauthVersionMax="47" xr10:uidLastSave="{AFE1CCBB-AE8C-5643-A05B-5E3DA533EA1C}"/>
  <bookViews>
    <workbookView xWindow="5380" yWindow="500" windowWidth="22060" windowHeight="13980" firstSheet="1" activeTab="7" xr2:uid="{39B0614A-ECAE-404E-B1FE-C1160C49DE85}"/>
  </bookViews>
  <sheets>
    <sheet name="▾ Listes déroulantes" sheetId="4" r:id="rId1"/>
    <sheet name="⭐️ Références" sheetId="2" r:id="rId2"/>
    <sheet name="🧮 Base émissions" sheetId="1" r:id="rId3"/>
    <sheet name="📄 Pages" sheetId="9" r:id="rId4"/>
    <sheet name="📒 Mode d'emploi" sheetId="10" r:id="rId5"/>
    <sheet name="💾 Site de référence" sheetId="8" r:id="rId6"/>
    <sheet name="✍️ Prototypage" sheetId="3" r:id="rId7"/>
    <sheet name="📈 Résultats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7" l="1"/>
  <c r="F81" i="7"/>
  <c r="A81" i="7"/>
  <c r="F68" i="7"/>
  <c r="A68" i="7"/>
  <c r="F55" i="7"/>
  <c r="A55" i="7"/>
  <c r="A42" i="7"/>
  <c r="F42" i="7"/>
  <c r="G76" i="7"/>
  <c r="G83" i="7" s="1"/>
  <c r="G63" i="7"/>
  <c r="G70" i="7" s="1"/>
  <c r="G50" i="7"/>
  <c r="G57" i="7" s="1"/>
  <c r="G37" i="7"/>
  <c r="B76" i="7"/>
  <c r="B83" i="7" s="1"/>
  <c r="B63" i="7"/>
  <c r="B70" i="7" s="1"/>
  <c r="B50" i="7"/>
  <c r="B57" i="7" s="1"/>
  <c r="B37" i="7"/>
  <c r="B44" i="7" s="1"/>
  <c r="G74" i="7"/>
  <c r="G61" i="7"/>
  <c r="G48" i="7"/>
  <c r="G35" i="7"/>
  <c r="B74" i="7"/>
  <c r="B61" i="7"/>
  <c r="B48" i="7"/>
  <c r="B35" i="7"/>
  <c r="A46" i="8"/>
  <c r="A35" i="8"/>
  <c r="A24" i="8"/>
  <c r="A13" i="8"/>
  <c r="A2" i="8"/>
  <c r="A46" i="3"/>
  <c r="A35" i="3"/>
  <c r="A24" i="3"/>
  <c r="A13" i="3"/>
  <c r="A2" i="3"/>
  <c r="G22" i="7" s="1"/>
  <c r="J55" i="8"/>
  <c r="J44" i="8"/>
  <c r="J33" i="8"/>
  <c r="J22" i="8"/>
  <c r="J44" i="3"/>
  <c r="J33" i="3"/>
  <c r="J22" i="3"/>
  <c r="J55" i="3"/>
  <c r="G54" i="8"/>
  <c r="H54" i="8" s="1"/>
  <c r="I54" i="8" s="1"/>
  <c r="J54" i="8" s="1"/>
  <c r="C54" i="8"/>
  <c r="D54" i="8" s="1"/>
  <c r="E54" i="8" s="1"/>
  <c r="F54" i="8" s="1"/>
  <c r="G53" i="8"/>
  <c r="H53" i="8" s="1"/>
  <c r="I53" i="8" s="1"/>
  <c r="J53" i="8" s="1"/>
  <c r="E53" i="8"/>
  <c r="F53" i="8" s="1"/>
  <c r="C53" i="8"/>
  <c r="D53" i="8" s="1"/>
  <c r="G52" i="8"/>
  <c r="H52" i="8" s="1"/>
  <c r="I52" i="8" s="1"/>
  <c r="J52" i="8" s="1"/>
  <c r="C52" i="8"/>
  <c r="D52" i="8" s="1"/>
  <c r="E52" i="8" s="1"/>
  <c r="F52" i="8" s="1"/>
  <c r="G51" i="8"/>
  <c r="H51" i="8" s="1"/>
  <c r="I51" i="8" s="1"/>
  <c r="J51" i="8" s="1"/>
  <c r="C51" i="8"/>
  <c r="D51" i="8" s="1"/>
  <c r="E51" i="8" s="1"/>
  <c r="F51" i="8" s="1"/>
  <c r="G50" i="8"/>
  <c r="H50" i="8" s="1"/>
  <c r="I50" i="8" s="1"/>
  <c r="J50" i="8" s="1"/>
  <c r="E50" i="8"/>
  <c r="F50" i="8" s="1"/>
  <c r="C50" i="8"/>
  <c r="D50" i="8" s="1"/>
  <c r="G49" i="8"/>
  <c r="H49" i="8" s="1"/>
  <c r="I49" i="8" s="1"/>
  <c r="J49" i="8" s="1"/>
  <c r="C49" i="8"/>
  <c r="D49" i="8" s="1"/>
  <c r="E49" i="8" s="1"/>
  <c r="F49" i="8" s="1"/>
  <c r="G48" i="8"/>
  <c r="H48" i="8" s="1"/>
  <c r="I48" i="8" s="1"/>
  <c r="J48" i="8" s="1"/>
  <c r="C48" i="8"/>
  <c r="D48" i="8" s="1"/>
  <c r="E48" i="8" s="1"/>
  <c r="F48" i="8" s="1"/>
  <c r="G47" i="8"/>
  <c r="H47" i="8" s="1"/>
  <c r="I47" i="8" s="1"/>
  <c r="J47" i="8" s="1"/>
  <c r="C47" i="8"/>
  <c r="D47" i="8" s="1"/>
  <c r="E47" i="8" s="1"/>
  <c r="F47" i="8" s="1"/>
  <c r="G43" i="8"/>
  <c r="H43" i="8" s="1"/>
  <c r="I43" i="8" s="1"/>
  <c r="J43" i="8" s="1"/>
  <c r="C43" i="8"/>
  <c r="D43" i="8" s="1"/>
  <c r="E43" i="8" s="1"/>
  <c r="F43" i="8" s="1"/>
  <c r="G42" i="8"/>
  <c r="H42" i="8" s="1"/>
  <c r="I42" i="8" s="1"/>
  <c r="J42" i="8" s="1"/>
  <c r="E42" i="8"/>
  <c r="F42" i="8" s="1"/>
  <c r="C42" i="8"/>
  <c r="D42" i="8" s="1"/>
  <c r="G41" i="8"/>
  <c r="H41" i="8" s="1"/>
  <c r="I41" i="8" s="1"/>
  <c r="J41" i="8" s="1"/>
  <c r="C41" i="8"/>
  <c r="D41" i="8" s="1"/>
  <c r="E41" i="8" s="1"/>
  <c r="F41" i="8" s="1"/>
  <c r="G40" i="8"/>
  <c r="H40" i="8" s="1"/>
  <c r="I40" i="8" s="1"/>
  <c r="J40" i="8" s="1"/>
  <c r="E40" i="8"/>
  <c r="F40" i="8" s="1"/>
  <c r="C40" i="8"/>
  <c r="D40" i="8" s="1"/>
  <c r="G39" i="8"/>
  <c r="H39" i="8" s="1"/>
  <c r="I39" i="8" s="1"/>
  <c r="J39" i="8" s="1"/>
  <c r="C39" i="8"/>
  <c r="D39" i="8" s="1"/>
  <c r="E39" i="8" s="1"/>
  <c r="F39" i="8" s="1"/>
  <c r="G38" i="8"/>
  <c r="H38" i="8" s="1"/>
  <c r="I38" i="8" s="1"/>
  <c r="J38" i="8" s="1"/>
  <c r="C38" i="8"/>
  <c r="D38" i="8" s="1"/>
  <c r="E38" i="8" s="1"/>
  <c r="F38" i="8" s="1"/>
  <c r="G37" i="8"/>
  <c r="H37" i="8" s="1"/>
  <c r="I37" i="8" s="1"/>
  <c r="J37" i="8" s="1"/>
  <c r="C37" i="8"/>
  <c r="D37" i="8" s="1"/>
  <c r="E37" i="8" s="1"/>
  <c r="F37" i="8" s="1"/>
  <c r="G36" i="8"/>
  <c r="H36" i="8" s="1"/>
  <c r="I36" i="8" s="1"/>
  <c r="J36" i="8" s="1"/>
  <c r="E36" i="8"/>
  <c r="F36" i="8" s="1"/>
  <c r="C36" i="8"/>
  <c r="D36" i="8" s="1"/>
  <c r="G32" i="8"/>
  <c r="H32" i="8" s="1"/>
  <c r="I32" i="8" s="1"/>
  <c r="J32" i="8" s="1"/>
  <c r="C32" i="8"/>
  <c r="D32" i="8" s="1"/>
  <c r="E32" i="8" s="1"/>
  <c r="F32" i="8" s="1"/>
  <c r="G31" i="8"/>
  <c r="H31" i="8" s="1"/>
  <c r="I31" i="8" s="1"/>
  <c r="J31" i="8" s="1"/>
  <c r="E31" i="8"/>
  <c r="F31" i="8" s="1"/>
  <c r="C31" i="8"/>
  <c r="D31" i="8" s="1"/>
  <c r="G30" i="8"/>
  <c r="H30" i="8" s="1"/>
  <c r="I30" i="8" s="1"/>
  <c r="J30" i="8" s="1"/>
  <c r="C30" i="8"/>
  <c r="D30" i="8" s="1"/>
  <c r="E30" i="8" s="1"/>
  <c r="F30" i="8" s="1"/>
  <c r="G29" i="8"/>
  <c r="H29" i="8" s="1"/>
  <c r="I29" i="8" s="1"/>
  <c r="J29" i="8" s="1"/>
  <c r="E29" i="8"/>
  <c r="F29" i="8" s="1"/>
  <c r="C29" i="8"/>
  <c r="D29" i="8" s="1"/>
  <c r="G28" i="8"/>
  <c r="H28" i="8" s="1"/>
  <c r="I28" i="8" s="1"/>
  <c r="J28" i="8" s="1"/>
  <c r="C28" i="8"/>
  <c r="D28" i="8" s="1"/>
  <c r="E28" i="8" s="1"/>
  <c r="F28" i="8" s="1"/>
  <c r="G27" i="8"/>
  <c r="H27" i="8" s="1"/>
  <c r="I27" i="8" s="1"/>
  <c r="J27" i="8" s="1"/>
  <c r="C27" i="8"/>
  <c r="D27" i="8" s="1"/>
  <c r="E27" i="8" s="1"/>
  <c r="F27" i="8" s="1"/>
  <c r="G26" i="8"/>
  <c r="H26" i="8" s="1"/>
  <c r="I26" i="8" s="1"/>
  <c r="J26" i="8" s="1"/>
  <c r="C26" i="8"/>
  <c r="D26" i="8" s="1"/>
  <c r="E26" i="8" s="1"/>
  <c r="F26" i="8" s="1"/>
  <c r="G25" i="8"/>
  <c r="H25" i="8" s="1"/>
  <c r="I25" i="8" s="1"/>
  <c r="J25" i="8" s="1"/>
  <c r="C25" i="8"/>
  <c r="D25" i="8" s="1"/>
  <c r="E25" i="8" s="1"/>
  <c r="F25" i="8" s="1"/>
  <c r="G21" i="8"/>
  <c r="H21" i="8" s="1"/>
  <c r="I21" i="8" s="1"/>
  <c r="J21" i="8" s="1"/>
  <c r="E21" i="8"/>
  <c r="F21" i="8" s="1"/>
  <c r="C21" i="8"/>
  <c r="D21" i="8" s="1"/>
  <c r="G20" i="8"/>
  <c r="H20" i="8" s="1"/>
  <c r="I20" i="8" s="1"/>
  <c r="J20" i="8" s="1"/>
  <c r="C20" i="8"/>
  <c r="D20" i="8" s="1"/>
  <c r="E20" i="8" s="1"/>
  <c r="F20" i="8" s="1"/>
  <c r="G19" i="8"/>
  <c r="H19" i="8" s="1"/>
  <c r="I19" i="8" s="1"/>
  <c r="J19" i="8" s="1"/>
  <c r="E19" i="8"/>
  <c r="F19" i="8" s="1"/>
  <c r="C19" i="8"/>
  <c r="D19" i="8" s="1"/>
  <c r="G18" i="8"/>
  <c r="H18" i="8" s="1"/>
  <c r="I18" i="8" s="1"/>
  <c r="J18" i="8" s="1"/>
  <c r="C18" i="8"/>
  <c r="D18" i="8" s="1"/>
  <c r="E18" i="8" s="1"/>
  <c r="F18" i="8" s="1"/>
  <c r="G17" i="8"/>
  <c r="H17" i="8" s="1"/>
  <c r="I17" i="8" s="1"/>
  <c r="J17" i="8" s="1"/>
  <c r="C17" i="8"/>
  <c r="D17" i="8" s="1"/>
  <c r="E17" i="8" s="1"/>
  <c r="F17" i="8" s="1"/>
  <c r="G16" i="8"/>
  <c r="H16" i="8" s="1"/>
  <c r="I16" i="8" s="1"/>
  <c r="J16" i="8" s="1"/>
  <c r="C16" i="8"/>
  <c r="D16" i="8" s="1"/>
  <c r="E16" i="8" s="1"/>
  <c r="F16" i="8" s="1"/>
  <c r="G15" i="8"/>
  <c r="H15" i="8" s="1"/>
  <c r="I15" i="8" s="1"/>
  <c r="J15" i="8" s="1"/>
  <c r="C15" i="8"/>
  <c r="D15" i="8" s="1"/>
  <c r="E15" i="8" s="1"/>
  <c r="F15" i="8" s="1"/>
  <c r="G14" i="8"/>
  <c r="H14" i="8" s="1"/>
  <c r="I14" i="8" s="1"/>
  <c r="J14" i="8" s="1"/>
  <c r="C14" i="8"/>
  <c r="D14" i="8" s="1"/>
  <c r="E14" i="8" s="1"/>
  <c r="F14" i="8" s="1"/>
  <c r="G10" i="8"/>
  <c r="H10" i="8" s="1"/>
  <c r="I10" i="8" s="1"/>
  <c r="J10" i="8" s="1"/>
  <c r="C10" i="8"/>
  <c r="D10" i="8" s="1"/>
  <c r="E10" i="8" s="1"/>
  <c r="F10" i="8" s="1"/>
  <c r="G9" i="8"/>
  <c r="H9" i="8" s="1"/>
  <c r="I9" i="8" s="1"/>
  <c r="J9" i="8" s="1"/>
  <c r="C9" i="8"/>
  <c r="D9" i="8" s="1"/>
  <c r="E9" i="8" s="1"/>
  <c r="F9" i="8" s="1"/>
  <c r="G8" i="8"/>
  <c r="H8" i="8" s="1"/>
  <c r="I8" i="8" s="1"/>
  <c r="J8" i="8" s="1"/>
  <c r="C8" i="8"/>
  <c r="D8" i="8" s="1"/>
  <c r="E8" i="8" s="1"/>
  <c r="F8" i="8" s="1"/>
  <c r="G7" i="8"/>
  <c r="H7" i="8" s="1"/>
  <c r="I7" i="8" s="1"/>
  <c r="J7" i="8" s="1"/>
  <c r="C7" i="8"/>
  <c r="D7" i="8" s="1"/>
  <c r="E7" i="8" s="1"/>
  <c r="F7" i="8" s="1"/>
  <c r="G6" i="8"/>
  <c r="H6" i="8" s="1"/>
  <c r="I6" i="8" s="1"/>
  <c r="J6" i="8" s="1"/>
  <c r="C6" i="8"/>
  <c r="D6" i="8" s="1"/>
  <c r="E6" i="8" s="1"/>
  <c r="F6" i="8" s="1"/>
  <c r="G5" i="8"/>
  <c r="H5" i="8" s="1"/>
  <c r="I5" i="8" s="1"/>
  <c r="J5" i="8" s="1"/>
  <c r="C5" i="8"/>
  <c r="D5" i="8" s="1"/>
  <c r="E5" i="8" s="1"/>
  <c r="F5" i="8" s="1"/>
  <c r="G4" i="8"/>
  <c r="H4" i="8" s="1"/>
  <c r="I4" i="8" s="1"/>
  <c r="J4" i="8" s="1"/>
  <c r="C4" i="8"/>
  <c r="D4" i="8" s="1"/>
  <c r="E4" i="8" s="1"/>
  <c r="F4" i="8" s="1"/>
  <c r="G3" i="8"/>
  <c r="H3" i="8" s="1"/>
  <c r="I3" i="8" s="1"/>
  <c r="J3" i="8" s="1"/>
  <c r="C3" i="8"/>
  <c r="D3" i="8" s="1"/>
  <c r="E3" i="8" s="1"/>
  <c r="F3" i="8" s="1"/>
  <c r="G54" i="3"/>
  <c r="G53" i="3"/>
  <c r="G52" i="3"/>
  <c r="G51" i="3"/>
  <c r="G50" i="3"/>
  <c r="H50" i="3" s="1"/>
  <c r="I50" i="3" s="1"/>
  <c r="J50" i="3" s="1"/>
  <c r="G49" i="3"/>
  <c r="H49" i="3" s="1"/>
  <c r="I49" i="3" s="1"/>
  <c r="J49" i="3" s="1"/>
  <c r="G48" i="3"/>
  <c r="G47" i="3"/>
  <c r="H47" i="3" s="1"/>
  <c r="I47" i="3" s="1"/>
  <c r="J47" i="3" s="1"/>
  <c r="G43" i="3"/>
  <c r="G42" i="3"/>
  <c r="G41" i="3"/>
  <c r="G40" i="3"/>
  <c r="G39" i="3"/>
  <c r="G38" i="3"/>
  <c r="G36" i="3"/>
  <c r="H36" i="3" s="1"/>
  <c r="I36" i="3" s="1"/>
  <c r="J36" i="3" s="1"/>
  <c r="G37" i="3"/>
  <c r="H37" i="3" s="1"/>
  <c r="I37" i="3" s="1"/>
  <c r="J37" i="3" s="1"/>
  <c r="G32" i="3"/>
  <c r="G31" i="3"/>
  <c r="G30" i="3"/>
  <c r="G29" i="3"/>
  <c r="G28" i="3"/>
  <c r="G27" i="3"/>
  <c r="H27" i="3" s="1"/>
  <c r="I27" i="3" s="1"/>
  <c r="J27" i="3" s="1"/>
  <c r="G26" i="3"/>
  <c r="H26" i="3" s="1"/>
  <c r="I26" i="3" s="1"/>
  <c r="J26" i="3" s="1"/>
  <c r="G25" i="3"/>
  <c r="G21" i="3"/>
  <c r="G20" i="3"/>
  <c r="G19" i="3"/>
  <c r="G18" i="3"/>
  <c r="G17" i="3"/>
  <c r="G16" i="3"/>
  <c r="G15" i="3"/>
  <c r="G14" i="3"/>
  <c r="C54" i="3"/>
  <c r="C53" i="3"/>
  <c r="C52" i="3"/>
  <c r="C51" i="3"/>
  <c r="C50" i="3"/>
  <c r="D50" i="3" s="1"/>
  <c r="E50" i="3" s="1"/>
  <c r="F50" i="3" s="1"/>
  <c r="C49" i="3"/>
  <c r="D49" i="3" s="1"/>
  <c r="E49" i="3" s="1"/>
  <c r="F49" i="3" s="1"/>
  <c r="C48" i="3"/>
  <c r="D48" i="3" s="1"/>
  <c r="E48" i="3" s="1"/>
  <c r="F48" i="3" s="1"/>
  <c r="C43" i="3"/>
  <c r="D43" i="3" s="1"/>
  <c r="E43" i="3" s="1"/>
  <c r="F43" i="3" s="1"/>
  <c r="C42" i="3"/>
  <c r="C41" i="3"/>
  <c r="D41" i="3" s="1"/>
  <c r="E41" i="3" s="1"/>
  <c r="F41" i="3" s="1"/>
  <c r="C40" i="3"/>
  <c r="C39" i="3"/>
  <c r="C38" i="3"/>
  <c r="C37" i="3"/>
  <c r="D37" i="3" s="1"/>
  <c r="E37" i="3" s="1"/>
  <c r="F37" i="3" s="1"/>
  <c r="C32" i="3"/>
  <c r="D32" i="3" s="1"/>
  <c r="E32" i="3" s="1"/>
  <c r="F32" i="3" s="1"/>
  <c r="C31" i="3"/>
  <c r="C30" i="3"/>
  <c r="C29" i="3"/>
  <c r="C28" i="3"/>
  <c r="D28" i="3" s="1"/>
  <c r="E28" i="3" s="1"/>
  <c r="F28" i="3" s="1"/>
  <c r="C27" i="3"/>
  <c r="D27" i="3" s="1"/>
  <c r="E27" i="3" s="1"/>
  <c r="F27" i="3" s="1"/>
  <c r="C26" i="3"/>
  <c r="D26" i="3" s="1"/>
  <c r="E26" i="3" s="1"/>
  <c r="F26" i="3" s="1"/>
  <c r="C21" i="3"/>
  <c r="C20" i="3"/>
  <c r="D20" i="3" s="1"/>
  <c r="E20" i="3" s="1"/>
  <c r="F20" i="3" s="1"/>
  <c r="C19" i="3"/>
  <c r="C18" i="3"/>
  <c r="C17" i="3"/>
  <c r="C16" i="3"/>
  <c r="C15" i="3"/>
  <c r="D15" i="3" s="1"/>
  <c r="E15" i="3" s="1"/>
  <c r="F15" i="3" s="1"/>
  <c r="D54" i="3"/>
  <c r="E54" i="3" s="1"/>
  <c r="F54" i="3" s="1"/>
  <c r="D53" i="3"/>
  <c r="E53" i="3" s="1"/>
  <c r="F53" i="3" s="1"/>
  <c r="C47" i="3"/>
  <c r="D42" i="3"/>
  <c r="E42" i="3" s="1"/>
  <c r="F42" i="3" s="1"/>
  <c r="C36" i="3"/>
  <c r="C25" i="3"/>
  <c r="D25" i="3" s="1"/>
  <c r="E25" i="3" s="1"/>
  <c r="F25" i="3" s="1"/>
  <c r="C14" i="3"/>
  <c r="D14" i="3" s="1"/>
  <c r="E14" i="3" s="1"/>
  <c r="F14" i="3" s="1"/>
  <c r="H54" i="3"/>
  <c r="I54" i="3" s="1"/>
  <c r="J54" i="3" s="1"/>
  <c r="H53" i="3"/>
  <c r="I53" i="3" s="1"/>
  <c r="J53" i="3" s="1"/>
  <c r="H52" i="3"/>
  <c r="I52" i="3" s="1"/>
  <c r="J52" i="3" s="1"/>
  <c r="D52" i="3"/>
  <c r="E52" i="3" s="1"/>
  <c r="F52" i="3" s="1"/>
  <c r="H51" i="3"/>
  <c r="I51" i="3" s="1"/>
  <c r="J51" i="3" s="1"/>
  <c r="D51" i="3"/>
  <c r="E51" i="3" s="1"/>
  <c r="F51" i="3" s="1"/>
  <c r="H48" i="3"/>
  <c r="I48" i="3" s="1"/>
  <c r="J48" i="3" s="1"/>
  <c r="H43" i="3"/>
  <c r="I43" i="3" s="1"/>
  <c r="J43" i="3" s="1"/>
  <c r="H42" i="3"/>
  <c r="I42" i="3" s="1"/>
  <c r="J42" i="3" s="1"/>
  <c r="H41" i="3"/>
  <c r="I41" i="3" s="1"/>
  <c r="J41" i="3" s="1"/>
  <c r="H40" i="3"/>
  <c r="I40" i="3" s="1"/>
  <c r="J40" i="3" s="1"/>
  <c r="D40" i="3"/>
  <c r="E40" i="3" s="1"/>
  <c r="F40" i="3" s="1"/>
  <c r="H39" i="3"/>
  <c r="I39" i="3" s="1"/>
  <c r="J39" i="3" s="1"/>
  <c r="D39" i="3"/>
  <c r="E39" i="3" s="1"/>
  <c r="F39" i="3" s="1"/>
  <c r="H38" i="3"/>
  <c r="I38" i="3" s="1"/>
  <c r="J38" i="3" s="1"/>
  <c r="D38" i="3"/>
  <c r="E38" i="3" s="1"/>
  <c r="F38" i="3" s="1"/>
  <c r="H32" i="3"/>
  <c r="I32" i="3" s="1"/>
  <c r="J32" i="3" s="1"/>
  <c r="H31" i="3"/>
  <c r="I31" i="3" s="1"/>
  <c r="J31" i="3" s="1"/>
  <c r="D31" i="3"/>
  <c r="E31" i="3" s="1"/>
  <c r="F31" i="3" s="1"/>
  <c r="H30" i="3"/>
  <c r="I30" i="3" s="1"/>
  <c r="J30" i="3" s="1"/>
  <c r="D30" i="3"/>
  <c r="E30" i="3" s="1"/>
  <c r="F30" i="3" s="1"/>
  <c r="H29" i="3"/>
  <c r="I29" i="3" s="1"/>
  <c r="J29" i="3" s="1"/>
  <c r="D29" i="3"/>
  <c r="E29" i="3" s="1"/>
  <c r="F29" i="3" s="1"/>
  <c r="H28" i="3"/>
  <c r="I28" i="3" s="1"/>
  <c r="J28" i="3" s="1"/>
  <c r="H21" i="3"/>
  <c r="I21" i="3" s="1"/>
  <c r="J21" i="3" s="1"/>
  <c r="D21" i="3"/>
  <c r="E21" i="3" s="1"/>
  <c r="F21" i="3" s="1"/>
  <c r="H20" i="3"/>
  <c r="I20" i="3" s="1"/>
  <c r="J20" i="3" s="1"/>
  <c r="H19" i="3"/>
  <c r="I19" i="3" s="1"/>
  <c r="J19" i="3" s="1"/>
  <c r="D19" i="3"/>
  <c r="E19" i="3" s="1"/>
  <c r="F19" i="3" s="1"/>
  <c r="H18" i="3"/>
  <c r="I18" i="3" s="1"/>
  <c r="J18" i="3" s="1"/>
  <c r="D18" i="3"/>
  <c r="E18" i="3" s="1"/>
  <c r="F18" i="3" s="1"/>
  <c r="H17" i="3"/>
  <c r="I17" i="3" s="1"/>
  <c r="J17" i="3" s="1"/>
  <c r="D17" i="3"/>
  <c r="E17" i="3" s="1"/>
  <c r="F17" i="3" s="1"/>
  <c r="H16" i="3"/>
  <c r="I16" i="3" s="1"/>
  <c r="J16" i="3" s="1"/>
  <c r="D16" i="3"/>
  <c r="E16" i="3" s="1"/>
  <c r="F16" i="3" s="1"/>
  <c r="H15" i="3"/>
  <c r="I15" i="3" s="1"/>
  <c r="J15" i="3" s="1"/>
  <c r="H10" i="1"/>
  <c r="I10" i="1" s="1"/>
  <c r="J10" i="1" s="1"/>
  <c r="K10" i="1" s="1"/>
  <c r="C10" i="1"/>
  <c r="D10" i="1" s="1"/>
  <c r="E10" i="1" s="1"/>
  <c r="F10" i="1" s="1"/>
  <c r="C8" i="1"/>
  <c r="D8" i="1" s="1"/>
  <c r="E8" i="1" s="1"/>
  <c r="F8" i="1" s="1"/>
  <c r="H8" i="1"/>
  <c r="G8" i="3" s="1"/>
  <c r="H8" i="3" s="1"/>
  <c r="I8" i="3" s="1"/>
  <c r="J8" i="3" s="1"/>
  <c r="H7" i="1"/>
  <c r="I7" i="1" s="1"/>
  <c r="J7" i="1" s="1"/>
  <c r="K7" i="1" s="1"/>
  <c r="C9" i="1"/>
  <c r="D9" i="1" s="1"/>
  <c r="E9" i="1" s="1"/>
  <c r="F9" i="1" s="1"/>
  <c r="H9" i="1"/>
  <c r="G9" i="3" s="1"/>
  <c r="H9" i="3" s="1"/>
  <c r="I9" i="3" s="1"/>
  <c r="J9" i="3" s="1"/>
  <c r="C7" i="1"/>
  <c r="D7" i="1" s="1"/>
  <c r="E7" i="1" s="1"/>
  <c r="F7" i="1" s="1"/>
  <c r="H6" i="1"/>
  <c r="I6" i="1" s="1"/>
  <c r="J6" i="1" s="1"/>
  <c r="K6" i="1" s="1"/>
  <c r="H5" i="1"/>
  <c r="I5" i="1" s="1"/>
  <c r="J5" i="1" s="1"/>
  <c r="K5" i="1" s="1"/>
  <c r="C6" i="1"/>
  <c r="D6" i="1" s="1"/>
  <c r="E6" i="1" s="1"/>
  <c r="F6" i="1" s="1"/>
  <c r="C5" i="1"/>
  <c r="D5" i="1" s="1"/>
  <c r="E5" i="1" s="1"/>
  <c r="F5" i="1" s="1"/>
  <c r="H4" i="1"/>
  <c r="I4" i="1" s="1"/>
  <c r="J4" i="1" s="1"/>
  <c r="K4" i="1" s="1"/>
  <c r="C4" i="1"/>
  <c r="D4" i="1" s="1"/>
  <c r="E4" i="1" s="1"/>
  <c r="F4" i="1" s="1"/>
  <c r="H3" i="1"/>
  <c r="I3" i="1" s="1"/>
  <c r="J3" i="1" s="1"/>
  <c r="K3" i="1" s="1"/>
  <c r="C3" i="1"/>
  <c r="D3" i="1" s="1"/>
  <c r="E3" i="1" s="1"/>
  <c r="F3" i="1" s="1"/>
  <c r="G44" i="7" l="1"/>
  <c r="B22" i="7"/>
  <c r="G44" i="8"/>
  <c r="H44" i="8" s="1"/>
  <c r="I44" i="8" s="1"/>
  <c r="C33" i="8"/>
  <c r="D33" i="8" s="1"/>
  <c r="E33" i="8" s="1"/>
  <c r="F33" i="8" s="1"/>
  <c r="C44" i="8"/>
  <c r="D44" i="8" s="1"/>
  <c r="E44" i="8" s="1"/>
  <c r="F44" i="8" s="1"/>
  <c r="C55" i="8"/>
  <c r="D55" i="8" s="1"/>
  <c r="E55" i="8" s="1"/>
  <c r="F55" i="8" s="1"/>
  <c r="C11" i="8"/>
  <c r="D11" i="8" s="1"/>
  <c r="E11" i="8" s="1"/>
  <c r="C22" i="8"/>
  <c r="D22" i="8" s="1"/>
  <c r="E22" i="8" s="1"/>
  <c r="F22" i="8" s="1"/>
  <c r="G11" i="8"/>
  <c r="H11" i="8" s="1"/>
  <c r="I11" i="8" s="1"/>
  <c r="G22" i="8"/>
  <c r="H22" i="8" s="1"/>
  <c r="I22" i="8" s="1"/>
  <c r="G33" i="8"/>
  <c r="H33" i="8" s="1"/>
  <c r="I33" i="8" s="1"/>
  <c r="G55" i="8"/>
  <c r="H55" i="8" s="1"/>
  <c r="I55" i="8" s="1"/>
  <c r="C55" i="3"/>
  <c r="D55" i="3" s="1"/>
  <c r="E55" i="3" s="1"/>
  <c r="F55" i="3" s="1"/>
  <c r="C44" i="3"/>
  <c r="D44" i="3" s="1"/>
  <c r="E44" i="3" s="1"/>
  <c r="F44" i="3" s="1"/>
  <c r="G33" i="3"/>
  <c r="H33" i="3" s="1"/>
  <c r="I33" i="3" s="1"/>
  <c r="G22" i="3"/>
  <c r="H22" i="3" s="1"/>
  <c r="I22" i="3" s="1"/>
  <c r="D47" i="3"/>
  <c r="E47" i="3" s="1"/>
  <c r="F47" i="3" s="1"/>
  <c r="G55" i="3"/>
  <c r="H55" i="3" s="1"/>
  <c r="I55" i="3" s="1"/>
  <c r="D36" i="3"/>
  <c r="E36" i="3" s="1"/>
  <c r="F36" i="3" s="1"/>
  <c r="G44" i="3"/>
  <c r="H44" i="3" s="1"/>
  <c r="I44" i="3" s="1"/>
  <c r="C33" i="3"/>
  <c r="D33" i="3" s="1"/>
  <c r="E33" i="3" s="1"/>
  <c r="F33" i="3" s="1"/>
  <c r="H25" i="3"/>
  <c r="I25" i="3" s="1"/>
  <c r="J25" i="3" s="1"/>
  <c r="C22" i="3"/>
  <c r="D22" i="3" s="1"/>
  <c r="E22" i="3" s="1"/>
  <c r="F22" i="3" s="1"/>
  <c r="H14" i="3"/>
  <c r="I14" i="3" s="1"/>
  <c r="J14" i="3" s="1"/>
  <c r="I8" i="1"/>
  <c r="J8" i="1" s="1"/>
  <c r="K8" i="1" s="1"/>
  <c r="C5" i="3"/>
  <c r="D5" i="3" s="1"/>
  <c r="E5" i="3" s="1"/>
  <c r="F5" i="3" s="1"/>
  <c r="C9" i="3"/>
  <c r="D9" i="3" s="1"/>
  <c r="E9" i="3" s="1"/>
  <c r="F9" i="3" s="1"/>
  <c r="G5" i="3"/>
  <c r="H5" i="3" s="1"/>
  <c r="I5" i="3" s="1"/>
  <c r="J5" i="3" s="1"/>
  <c r="C6" i="3"/>
  <c r="D6" i="3" s="1"/>
  <c r="E6" i="3" s="1"/>
  <c r="F6" i="3" s="1"/>
  <c r="G6" i="3"/>
  <c r="H6" i="3" s="1"/>
  <c r="I6" i="3" s="1"/>
  <c r="J6" i="3" s="1"/>
  <c r="C8" i="3"/>
  <c r="D8" i="3" s="1"/>
  <c r="E8" i="3" s="1"/>
  <c r="F8" i="3" s="1"/>
  <c r="C7" i="3"/>
  <c r="D7" i="3" s="1"/>
  <c r="E7" i="3" s="1"/>
  <c r="F7" i="3" s="1"/>
  <c r="G7" i="3"/>
  <c r="H7" i="3" s="1"/>
  <c r="I7" i="3" s="1"/>
  <c r="J7" i="3" s="1"/>
  <c r="C10" i="3"/>
  <c r="D10" i="3" s="1"/>
  <c r="E10" i="3" s="1"/>
  <c r="F10" i="3" s="1"/>
  <c r="G10" i="3"/>
  <c r="H10" i="3" s="1"/>
  <c r="I10" i="3" s="1"/>
  <c r="J10" i="3" s="1"/>
  <c r="C3" i="3"/>
  <c r="G3" i="3"/>
  <c r="C4" i="3"/>
  <c r="D4" i="3" s="1"/>
  <c r="E4" i="3" s="1"/>
  <c r="F4" i="3" s="1"/>
  <c r="G4" i="3"/>
  <c r="H4" i="3" s="1"/>
  <c r="I4" i="3" s="1"/>
  <c r="J4" i="3" s="1"/>
  <c r="I9" i="1"/>
  <c r="J9" i="1" s="1"/>
  <c r="K9" i="1" s="1"/>
  <c r="J11" i="8" l="1"/>
  <c r="F11" i="8"/>
  <c r="H3" i="3"/>
  <c r="I3" i="3" s="1"/>
  <c r="J3" i="3" s="1"/>
  <c r="G11" i="3"/>
  <c r="H11" i="3" s="1"/>
  <c r="I11" i="3" s="1"/>
  <c r="J11" i="3" s="1"/>
  <c r="D3" i="3"/>
  <c r="E3" i="3" s="1"/>
  <c r="F3" i="3" s="1"/>
  <c r="C11" i="3"/>
  <c r="D11" i="3" s="1"/>
  <c r="E11" i="3" s="1"/>
  <c r="F11" i="3" s="1"/>
  <c r="B24" i="7" l="1"/>
  <c r="B31" i="7" s="1"/>
  <c r="A29" i="7"/>
  <c r="A15" i="7"/>
  <c r="G24" i="7"/>
  <c r="G31" i="7" s="1"/>
  <c r="F15" i="7"/>
  <c r="F29" i="7"/>
  <c r="A17" i="7" l="1"/>
  <c r="F5" i="7"/>
  <c r="F17" i="7" s="1"/>
</calcChain>
</file>

<file path=xl/sharedStrings.xml><?xml version="1.0" encoding="utf-8"?>
<sst xmlns="http://schemas.openxmlformats.org/spreadsheetml/2006/main" count="230" uniqueCount="50">
  <si>
    <t>Résultats</t>
  </si>
  <si>
    <t>Vos efforts d'éco-conception permettent d'économiser (pour 1 000 utilisateurs)</t>
  </si>
  <si>
    <t>Total</t>
  </si>
  <si>
    <t>Prototypage</t>
  </si>
  <si>
    <t>Nombre</t>
  </si>
  <si>
    <t>ges</t>
  </si>
  <si>
    <t>ges *1 000</t>
  </si>
  <si>
    <t>en kilos</t>
  </si>
  <si>
    <t>équivalent kms</t>
  </si>
  <si>
    <t>eau</t>
  </si>
  <si>
    <t>eau *1 000</t>
  </si>
  <si>
    <t>en litres</t>
  </si>
  <si>
    <t>en packs d'eau</t>
  </si>
  <si>
    <t>Image lourde (5mo)</t>
  </si>
  <si>
    <t>Image medium (1mo)</t>
  </si>
  <si>
    <t>Image légère (250ko)</t>
  </si>
  <si>
    <t>Texte 800 char.</t>
  </si>
  <si>
    <t>Vidéo 1'30 (25mo)</t>
  </si>
  <si>
    <t>Vidéo 0'30 (10mo)</t>
  </si>
  <si>
    <t>Image SVG (8ko)</t>
  </si>
  <si>
    <t>Map interactive</t>
  </si>
  <si>
    <t>Site de référence</t>
  </si>
  <si>
    <t>Pages de l'échantillon</t>
  </si>
  <si>
    <t>1. Accueil</t>
  </si>
  <si>
    <t>2. A Propos</t>
  </si>
  <si>
    <t>3. Prestations</t>
  </si>
  <si>
    <t>4. Clients</t>
  </si>
  <si>
    <t>5. Contact</t>
  </si>
  <si>
    <t>Mode d'emploi</t>
  </si>
  <si>
    <t>Ce calculateur vise à modéliser les économies réalisées grâce à vos choix lors de la conception du site web. Deux critères sont mesurés : les émissions de gaz à effet de serre (ges) et la consommation d'eau douce (eau)</t>
  </si>
  <si>
    <t>Cette modélisation est une projection, un outil permettant de réaliser des arbitrages, mais n'a pas vocation à représenter la réalité.</t>
  </si>
  <si>
    <t>Pour utiliser l'outil - avant la conception</t>
  </si>
  <si>
    <t>1. Déterminez les 5 pages les plus visitées de votre site web (refonte) ou les 5 pages clés d'un site comparable (ex. site d'un concurrent)</t>
  </si>
  <si>
    <t>2. Reportez le nom des pages choisies dans l'onglet "Pages"</t>
  </si>
  <si>
    <t>3. Déterminez le nombre d'éléments présents pour chaque item listé (images lourdes, images légères, vidéos …)</t>
  </si>
  <si>
    <t>N.B : les items n'ont pas vocation à être exhaustif, si un élément présent sur votre page n'est pas listé, vous pouvez le rapprocher d'un item approchant, ou ne pas en tenir compte</t>
  </si>
  <si>
    <t>4. Reportez le nombre d'éléments pour chaque item dans l'onglet "Site de référence" comme sur l'exemple</t>
  </si>
  <si>
    <t>Pour utiliser l'outil - pendant la conception</t>
  </si>
  <si>
    <t xml:space="preserve">1. Reportez les éléments de vos maquettes fonctionnelles dans l'onglet "Prototypage" </t>
  </si>
  <si>
    <t xml:space="preserve">2. Rendez-vous en onglets "Résultats" pour visualiser vos performances </t>
  </si>
  <si>
    <t>Notes utiles</t>
  </si>
  <si>
    <t>Les onglets "Base émissions", "Références" et "Listes déroulantes" sont des bases de fonctionnement pour le calculateur et n'ont pas vocation à être modifiées</t>
  </si>
  <si>
    <t>Base d'émissions</t>
  </si>
  <si>
    <t>ges diff.</t>
  </si>
  <si>
    <t>eau diff.</t>
  </si>
  <si>
    <t>Références pour le calcul</t>
  </si>
  <si>
    <t>url de référence</t>
  </si>
  <si>
    <t>ges départ</t>
  </si>
  <si>
    <t>eau départ</t>
  </si>
  <si>
    <t>https://teragir.adveris.dev/bonjour-tout-le-monde/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</si>
</sst>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\ &quot;kms&quot;"/>
    <numFmt numFmtId="165" formatCode="0.00\ &quot;kco2&quot;"/>
    <numFmt numFmtId="166" formatCode="0.00\ &quot;litres&quot;"/>
    <numFmt numFmtId="167" formatCode="&quot;Eq.&quot;\ 0.00\ &quot;kms voiture thermique&quot;"/>
    <numFmt numFmtId="168" formatCode="0.00\ &quot; packs&quot;"/>
    <numFmt numFmtId="169" formatCode="&quot;Eq.&quot;\ 0.00\ &quot;packs d'eau douce&quot;"/>
    <numFmt numFmtId="170" formatCode="0.00\ &quot;&quot;\k\c\o\2&quot;&quot;"/>
    <numFmt numFmtId="171" formatCode="General\ &quot;litres&quot;"/>
    <numFmt numFmtId="172" formatCode="&quot;Soit une économie de&quot;\ 0%\ &quot;sur ce critère&quot;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401FE"/>
      <name val="Arial"/>
      <family val="2"/>
    </font>
    <font>
      <b/>
      <sz val="12"/>
      <color rgb="FFFE5700"/>
      <name val="Arial"/>
      <family val="2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sz val="12"/>
      <color rgb="FF0401FE"/>
      <name val="Arial"/>
      <family val="2"/>
    </font>
    <font>
      <b/>
      <sz val="28"/>
      <color rgb="FF0401FE"/>
      <name val="Arial"/>
      <family val="2"/>
    </font>
    <font>
      <b/>
      <sz val="28"/>
      <color rgb="FFFE5700"/>
      <name val="Arial"/>
      <family val="2"/>
    </font>
    <font>
      <sz val="12"/>
      <color rgb="FFFE5700"/>
      <name val="Arial"/>
      <family val="2"/>
    </font>
    <font>
      <b/>
      <sz val="12"/>
      <color rgb="FFFE5700"/>
      <name val="Calibri"/>
      <family val="2"/>
      <scheme val="minor"/>
    </font>
    <font>
      <sz val="12"/>
      <color rgb="FF0401FE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E5700"/>
      </top>
      <bottom/>
      <diagonal/>
    </border>
    <border>
      <left/>
      <right/>
      <top/>
      <bottom style="thin">
        <color rgb="FFFE5700"/>
      </bottom>
      <diagonal/>
    </border>
    <border>
      <left/>
      <right/>
      <top style="thin">
        <color rgb="FF0401FE"/>
      </top>
      <bottom/>
      <diagonal/>
    </border>
    <border>
      <left/>
      <right/>
      <top/>
      <bottom style="thin">
        <color rgb="FF0401FE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4" borderId="0" xfId="0" applyFont="1" applyFill="1" applyAlignment="1">
      <alignment horizontal="left" vertical="center"/>
    </xf>
    <xf numFmtId="168" fontId="5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3" fillId="0" borderId="0" xfId="1"/>
    <xf numFmtId="0" fontId="0" fillId="4" borderId="0" xfId="0" applyFill="1"/>
    <xf numFmtId="0" fontId="15" fillId="0" borderId="0" xfId="0" applyFont="1"/>
    <xf numFmtId="10" fontId="1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6" fillId="0" borderId="0" xfId="0" applyFont="1"/>
    <xf numFmtId="0" fontId="8" fillId="0" borderId="0" xfId="0" applyFont="1" applyAlignment="1">
      <alignment horizontal="left" vertical="center"/>
    </xf>
    <xf numFmtId="164" fontId="5" fillId="3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67" fontId="12" fillId="2" borderId="0" xfId="0" applyNumberFormat="1" applyFont="1" applyFill="1" applyAlignment="1">
      <alignment horizontal="center" vertical="center"/>
    </xf>
    <xf numFmtId="169" fontId="9" fillId="3" borderId="4" xfId="0" applyNumberFormat="1" applyFont="1" applyFill="1" applyBorder="1" applyAlignment="1">
      <alignment horizontal="center" vertical="center"/>
    </xf>
    <xf numFmtId="169" fontId="9" fillId="3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7" fontId="12" fillId="2" borderId="2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166" fontId="10" fillId="3" borderId="0" xfId="0" applyNumberFormat="1" applyFont="1" applyFill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/>
    </xf>
    <xf numFmtId="170" fontId="11" fillId="2" borderId="0" xfId="0" applyNumberFormat="1" applyFont="1" applyFill="1" applyAlignment="1">
      <alignment horizontal="center" vertical="center"/>
    </xf>
    <xf numFmtId="170" fontId="11" fillId="2" borderId="3" xfId="0" applyNumberFormat="1" applyFont="1" applyFill="1" applyBorder="1" applyAlignment="1">
      <alignment horizontal="center" vertical="center"/>
    </xf>
    <xf numFmtId="172" fontId="6" fillId="2" borderId="0" xfId="0" applyNumberFormat="1" applyFont="1" applyFill="1" applyAlignment="1">
      <alignment horizontal="center" vertical="center"/>
    </xf>
    <xf numFmtId="172" fontId="6" fillId="2" borderId="3" xfId="0" applyNumberFormat="1" applyFont="1" applyFill="1" applyBorder="1" applyAlignment="1">
      <alignment horizontal="center" vertical="center"/>
    </xf>
    <xf numFmtId="171" fontId="10" fillId="3" borderId="0" xfId="0" applyNumberFormat="1" applyFont="1" applyFill="1" applyAlignment="1">
      <alignment horizontal="center" vertical="center"/>
    </xf>
    <xf numFmtId="171" fontId="10" fillId="3" borderId="5" xfId="0" applyNumberFormat="1" applyFont="1" applyFill="1" applyBorder="1" applyAlignment="1">
      <alignment horizontal="center" vertical="center"/>
    </xf>
    <xf numFmtId="172" fontId="5" fillId="3" borderId="4" xfId="0" applyNumberFormat="1" applyFont="1" applyFill="1" applyBorder="1" applyAlignment="1">
      <alignment horizontal="center" vertical="center"/>
    </xf>
    <xf numFmtId="172" fontId="5" fillId="3" borderId="5" xfId="0" applyNumberFormat="1" applyFont="1" applyFill="1" applyBorder="1" applyAlignment="1">
      <alignment horizontal="center" vertical="center"/>
    </xf>
    <xf numFmtId="172" fontId="6" fillId="2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401FE"/>
      <color rgb="FFFE57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teragir.adveris.dev/bonjour-tout-le-mon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39CA3-4ABE-C14B-AFE7-8257228793F4}">
  <dimension ref="A1:A11"/>
  <sheetViews>
    <sheetView workbookViewId="0">
      <selection activeCell="L16" sqref="L16"/>
    </sheetView>
  </sheetViews>
  <sheetFormatPr baseColWidth="10" defaultColWidth="11" defaultRowHeight="16" x14ac:dyDescent="0.2"/>
  <sheetData>
    <row r="1" spans="1:1" x14ac:dyDescent="0.2">
      <c r="A1">
        <v>0</v>
      </c>
    </row>
    <row r="2" spans="1:1" x14ac:dyDescent="0.2">
      <c r="A2">
        <v>1</v>
      </c>
    </row>
    <row r="3" spans="1:1" x14ac:dyDescent="0.2">
      <c r="A3">
        <v>2</v>
      </c>
    </row>
    <row r="4" spans="1:1" x14ac:dyDescent="0.2">
      <c r="A4">
        <v>3</v>
      </c>
    </row>
    <row r="5" spans="1:1" x14ac:dyDescent="0.2">
      <c r="A5">
        <v>4</v>
      </c>
    </row>
    <row r="6" spans="1:1" x14ac:dyDescent="0.2">
      <c r="A6">
        <v>5</v>
      </c>
    </row>
    <row r="7" spans="1:1" x14ac:dyDescent="0.2">
      <c r="A7">
        <v>6</v>
      </c>
    </row>
    <row r="8" spans="1:1" x14ac:dyDescent="0.2">
      <c r="A8">
        <v>7</v>
      </c>
    </row>
    <row r="9" spans="1:1" x14ac:dyDescent="0.2">
      <c r="A9">
        <v>8</v>
      </c>
    </row>
    <row r="10" spans="1:1" x14ac:dyDescent="0.2">
      <c r="A10">
        <v>9</v>
      </c>
    </row>
    <row r="11" spans="1:1" x14ac:dyDescent="0.2">
      <c r="A1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B634-682A-794F-829E-E917BAF67E6D}">
  <dimension ref="A1:J3"/>
  <sheetViews>
    <sheetView workbookViewId="0">
      <selection sqref="A1:XFD1"/>
    </sheetView>
  </sheetViews>
  <sheetFormatPr baseColWidth="10" defaultColWidth="11" defaultRowHeight="16" x14ac:dyDescent="0.2"/>
  <cols>
    <col min="1" max="1" width="44.83203125" customWidth="1"/>
    <col min="2" max="3" width="10.83203125" style="20"/>
  </cols>
  <sheetData>
    <row r="1" spans="1:10" s="19" customFormat="1" ht="30" customHeight="1" x14ac:dyDescent="0.2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">
      <c r="A2" s="30" t="s">
        <v>46</v>
      </c>
      <c r="B2" s="27" t="s">
        <v>47</v>
      </c>
      <c r="C2" s="28" t="s">
        <v>48</v>
      </c>
    </row>
    <row r="3" spans="1:10" x14ac:dyDescent="0.2">
      <c r="A3" s="29" t="s">
        <v>49</v>
      </c>
      <c r="B3" s="20">
        <v>1.75</v>
      </c>
      <c r="C3" s="20">
        <v>2.62</v>
      </c>
    </row>
  </sheetData>
  <mergeCells count="1">
    <mergeCell ref="A1:J1"/>
  </mergeCells>
  <hyperlinks>
    <hyperlink ref="A3" r:id="rId1" xr:uid="{24AE0AA5-6414-8944-952F-96B14357FE53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DDF3-9114-BD45-A0D5-BA9A0FBE460F}">
  <dimension ref="A1:K10"/>
  <sheetViews>
    <sheetView workbookViewId="0">
      <selection sqref="A1:J1"/>
    </sheetView>
  </sheetViews>
  <sheetFormatPr baseColWidth="10" defaultColWidth="10.83203125" defaultRowHeight="16" x14ac:dyDescent="0.2"/>
  <cols>
    <col min="1" max="1" width="25.83203125" style="2" customWidth="1"/>
    <col min="2" max="11" width="15.83203125" style="1" customWidth="1"/>
    <col min="12" max="16384" width="10.83203125" style="1"/>
  </cols>
  <sheetData>
    <row r="1" spans="1:11" s="19" customFormat="1" ht="30" customHeight="1" x14ac:dyDescent="0.2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20" customHeight="1" x14ac:dyDescent="0.2">
      <c r="B2" s="4" t="s">
        <v>5</v>
      </c>
      <c r="C2" s="4" t="s">
        <v>43</v>
      </c>
      <c r="D2" s="4" t="s">
        <v>6</v>
      </c>
      <c r="E2" s="4" t="s">
        <v>7</v>
      </c>
      <c r="F2" s="4" t="s">
        <v>8</v>
      </c>
      <c r="G2" s="5" t="s">
        <v>9</v>
      </c>
      <c r="H2" s="5" t="s">
        <v>44</v>
      </c>
      <c r="I2" s="5" t="s">
        <v>10</v>
      </c>
      <c r="J2" s="5" t="s">
        <v>11</v>
      </c>
      <c r="K2" s="5" t="s">
        <v>12</v>
      </c>
    </row>
    <row r="3" spans="1:11" x14ac:dyDescent="0.2">
      <c r="A3" s="2" t="s">
        <v>13</v>
      </c>
      <c r="B3" s="1">
        <v>1.86</v>
      </c>
      <c r="C3" s="1">
        <f>B3-'⭐️ Références'!B3</f>
        <v>0.1100000000000001</v>
      </c>
      <c r="D3" s="1">
        <f t="shared" ref="D3:D10" si="0">C3*1000</f>
        <v>110.0000000000001</v>
      </c>
      <c r="E3" s="1">
        <f>D3/1000</f>
        <v>0.1100000000000001</v>
      </c>
      <c r="F3" s="3">
        <f>E3/0.175</f>
        <v>0.62857142857142922</v>
      </c>
      <c r="G3" s="1">
        <v>2.79</v>
      </c>
      <c r="H3" s="1">
        <f>G3-'⭐️ Références'!C3</f>
        <v>0.16999999999999993</v>
      </c>
      <c r="I3" s="1">
        <f t="shared" ref="I3:I10" si="1">H3*1000</f>
        <v>169.99999999999994</v>
      </c>
      <c r="J3" s="1">
        <f t="shared" ref="J3:J10" si="2">I3/100</f>
        <v>1.6999999999999995</v>
      </c>
      <c r="K3" s="7">
        <f t="shared" ref="K3:K10" si="3">J3/9</f>
        <v>0.18888888888888883</v>
      </c>
    </row>
    <row r="4" spans="1:11" x14ac:dyDescent="0.2">
      <c r="A4" s="2" t="s">
        <v>14</v>
      </c>
      <c r="B4" s="1">
        <v>1.79</v>
      </c>
      <c r="C4" s="1">
        <f>B4-'⭐️ Références'!B3</f>
        <v>4.0000000000000036E-2</v>
      </c>
      <c r="D4" s="1">
        <f t="shared" si="0"/>
        <v>40.000000000000036</v>
      </c>
      <c r="E4" s="1">
        <f>D4/1000</f>
        <v>4.0000000000000036E-2</v>
      </c>
      <c r="F4" s="3">
        <f>E4/0.175</f>
        <v>0.22857142857142879</v>
      </c>
      <c r="G4" s="1">
        <v>2.68</v>
      </c>
      <c r="H4" s="1">
        <f>G4-'⭐️ Références'!C3</f>
        <v>6.0000000000000053E-2</v>
      </c>
      <c r="I4" s="1">
        <f t="shared" si="1"/>
        <v>60.000000000000057</v>
      </c>
      <c r="J4" s="1">
        <f t="shared" si="2"/>
        <v>0.60000000000000053</v>
      </c>
      <c r="K4" s="7">
        <f t="shared" si="3"/>
        <v>6.6666666666666721E-2</v>
      </c>
    </row>
    <row r="5" spans="1:11" x14ac:dyDescent="0.2">
      <c r="A5" s="2" t="s">
        <v>15</v>
      </c>
      <c r="B5" s="1">
        <v>1.77</v>
      </c>
      <c r="C5" s="1">
        <f>B5-'⭐️ Références'!B3</f>
        <v>2.0000000000000018E-2</v>
      </c>
      <c r="D5" s="1">
        <f t="shared" si="0"/>
        <v>20.000000000000018</v>
      </c>
      <c r="E5" s="1">
        <f t="shared" ref="E5:E10" si="4">D5/1000</f>
        <v>2.0000000000000018E-2</v>
      </c>
      <c r="F5" s="3">
        <f t="shared" ref="F5:F10" si="5">E5/0.175</f>
        <v>0.11428571428571439</v>
      </c>
      <c r="G5" s="1">
        <v>2.65</v>
      </c>
      <c r="H5" s="1">
        <f>G5-'⭐️ Références'!C3</f>
        <v>2.9999999999999805E-2</v>
      </c>
      <c r="I5" s="1">
        <f t="shared" si="1"/>
        <v>29.999999999999805</v>
      </c>
      <c r="J5" s="1">
        <f t="shared" si="2"/>
        <v>0.29999999999999805</v>
      </c>
      <c r="K5" s="7">
        <f t="shared" si="3"/>
        <v>3.3333333333333118E-2</v>
      </c>
    </row>
    <row r="6" spans="1:11" x14ac:dyDescent="0.2">
      <c r="A6" s="2" t="s">
        <v>16</v>
      </c>
      <c r="B6" s="1">
        <v>1.76</v>
      </c>
      <c r="C6" s="9">
        <f>B6-'⭐️ Références'!B3</f>
        <v>1.0000000000000009E-2</v>
      </c>
      <c r="D6" s="1">
        <f t="shared" si="0"/>
        <v>10.000000000000009</v>
      </c>
      <c r="E6" s="1">
        <f t="shared" si="4"/>
        <v>1.0000000000000009E-2</v>
      </c>
      <c r="F6" s="3">
        <f t="shared" si="5"/>
        <v>5.7142857142857197E-2</v>
      </c>
      <c r="G6" s="1">
        <v>2.64</v>
      </c>
      <c r="H6" s="1">
        <f>G6-'⭐️ Références'!C3</f>
        <v>2.0000000000000018E-2</v>
      </c>
      <c r="I6" s="1">
        <f t="shared" si="1"/>
        <v>20.000000000000018</v>
      </c>
      <c r="J6" s="1">
        <f t="shared" si="2"/>
        <v>0.20000000000000018</v>
      </c>
      <c r="K6" s="7">
        <f t="shared" si="3"/>
        <v>2.222222222222224E-2</v>
      </c>
    </row>
    <row r="7" spans="1:11" x14ac:dyDescent="0.2">
      <c r="A7" s="2" t="s">
        <v>17</v>
      </c>
      <c r="B7" s="1">
        <v>1.94</v>
      </c>
      <c r="C7" s="9">
        <f>B7-'⭐️ Références'!B3</f>
        <v>0.18999999999999995</v>
      </c>
      <c r="D7" s="1">
        <f t="shared" si="0"/>
        <v>189.99999999999994</v>
      </c>
      <c r="E7" s="1">
        <f t="shared" si="4"/>
        <v>0.18999999999999995</v>
      </c>
      <c r="F7" s="3">
        <f t="shared" si="5"/>
        <v>1.0857142857142854</v>
      </c>
      <c r="G7" s="1">
        <v>2.91</v>
      </c>
      <c r="H7" s="1">
        <f>G7-'⭐️ Références'!C3</f>
        <v>0.29000000000000004</v>
      </c>
      <c r="I7" s="1">
        <f t="shared" si="1"/>
        <v>290.00000000000006</v>
      </c>
      <c r="J7" s="1">
        <f t="shared" si="2"/>
        <v>2.9000000000000004</v>
      </c>
      <c r="K7" s="7">
        <f t="shared" si="3"/>
        <v>0.32222222222222224</v>
      </c>
    </row>
    <row r="8" spans="1:11" x14ac:dyDescent="0.2">
      <c r="A8" s="2" t="s">
        <v>18</v>
      </c>
      <c r="B8" s="1">
        <v>1.9</v>
      </c>
      <c r="C8" s="9">
        <f>B8-'⭐️ Références'!B3</f>
        <v>0.14999999999999991</v>
      </c>
      <c r="D8" s="1">
        <f t="shared" si="0"/>
        <v>149.99999999999991</v>
      </c>
      <c r="E8" s="1">
        <f t="shared" si="4"/>
        <v>0.14999999999999991</v>
      </c>
      <c r="F8" s="3">
        <f t="shared" si="5"/>
        <v>0.85714285714285665</v>
      </c>
      <c r="G8" s="1">
        <v>2.86</v>
      </c>
      <c r="H8" s="1">
        <f>G8-'⭐️ Références'!C3</f>
        <v>0.23999999999999977</v>
      </c>
      <c r="I8" s="1">
        <f t="shared" si="1"/>
        <v>239.99999999999977</v>
      </c>
      <c r="J8" s="1">
        <f t="shared" si="2"/>
        <v>2.3999999999999977</v>
      </c>
      <c r="K8" s="7">
        <f t="shared" si="3"/>
        <v>0.26666666666666639</v>
      </c>
    </row>
    <row r="9" spans="1:11" x14ac:dyDescent="0.2">
      <c r="A9" s="2" t="s">
        <v>19</v>
      </c>
      <c r="B9" s="1">
        <v>1.76</v>
      </c>
      <c r="C9" s="9">
        <f>B9-'⭐️ Références'!B3</f>
        <v>1.0000000000000009E-2</v>
      </c>
      <c r="D9" s="1">
        <f t="shared" si="0"/>
        <v>10.000000000000009</v>
      </c>
      <c r="E9" s="1">
        <f t="shared" si="4"/>
        <v>1.0000000000000009E-2</v>
      </c>
      <c r="F9" s="3">
        <f t="shared" si="5"/>
        <v>5.7142857142857197E-2</v>
      </c>
      <c r="G9" s="1">
        <v>2.64</v>
      </c>
      <c r="H9" s="1">
        <f>G9-'⭐️ Références'!C3</f>
        <v>2.0000000000000018E-2</v>
      </c>
      <c r="I9" s="1">
        <f t="shared" si="1"/>
        <v>20.000000000000018</v>
      </c>
      <c r="J9" s="1">
        <f t="shared" si="2"/>
        <v>0.20000000000000018</v>
      </c>
      <c r="K9" s="7">
        <f t="shared" si="3"/>
        <v>2.222222222222224E-2</v>
      </c>
    </row>
    <row r="10" spans="1:11" x14ac:dyDescent="0.2">
      <c r="A10" s="2" t="s">
        <v>20</v>
      </c>
      <c r="B10" s="1">
        <v>2.15</v>
      </c>
      <c r="C10" s="9">
        <f>B10-'⭐️ Références'!B3</f>
        <v>0.39999999999999991</v>
      </c>
      <c r="D10" s="1">
        <f t="shared" si="0"/>
        <v>399.99999999999989</v>
      </c>
      <c r="E10" s="1">
        <f t="shared" si="4"/>
        <v>0.39999999999999991</v>
      </c>
      <c r="F10" s="3">
        <f t="shared" si="5"/>
        <v>2.2857142857142851</v>
      </c>
      <c r="G10" s="1">
        <v>3.23</v>
      </c>
      <c r="H10" s="1">
        <f>G10-'⭐️ Références'!C3</f>
        <v>0.60999999999999988</v>
      </c>
      <c r="I10" s="1">
        <f t="shared" si="1"/>
        <v>609.99999999999989</v>
      </c>
      <c r="J10" s="1">
        <f t="shared" si="2"/>
        <v>6.0999999999999988</v>
      </c>
      <c r="K10" s="7">
        <f t="shared" si="3"/>
        <v>0.67777777777777759</v>
      </c>
    </row>
  </sheetData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F32B-CD26-5C45-B8C6-40F318AA22BD}">
  <dimension ref="A1:J6"/>
  <sheetViews>
    <sheetView workbookViewId="0">
      <selection activeCell="A7" sqref="A7"/>
    </sheetView>
  </sheetViews>
  <sheetFormatPr baseColWidth="10" defaultColWidth="11" defaultRowHeight="16" x14ac:dyDescent="0.2"/>
  <cols>
    <col min="1" max="1" width="30.83203125" customWidth="1"/>
  </cols>
  <sheetData>
    <row r="1" spans="1:10" s="19" customFormat="1" ht="30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">
      <c r="A2" t="s">
        <v>23</v>
      </c>
    </row>
    <row r="3" spans="1:10" x14ac:dyDescent="0.2">
      <c r="A3" t="s">
        <v>24</v>
      </c>
    </row>
    <row r="4" spans="1:10" x14ac:dyDescent="0.2">
      <c r="A4" t="s">
        <v>25</v>
      </c>
    </row>
    <row r="5" spans="1:10" x14ac:dyDescent="0.2">
      <c r="A5" t="s">
        <v>26</v>
      </c>
    </row>
    <row r="6" spans="1:10" x14ac:dyDescent="0.2">
      <c r="A6" t="s">
        <v>27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63839-1E3F-A44C-A84A-71C22B08A04E}">
  <dimension ref="A1:J17"/>
  <sheetViews>
    <sheetView workbookViewId="0">
      <selection activeCell="A19" sqref="A19"/>
    </sheetView>
  </sheetViews>
  <sheetFormatPr baseColWidth="10" defaultColWidth="11" defaultRowHeight="16" x14ac:dyDescent="0.2"/>
  <sheetData>
    <row r="1" spans="1:10" s="19" customFormat="1" ht="30" customHeight="1" x14ac:dyDescent="0.2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">
      <c r="A2" t="s">
        <v>29</v>
      </c>
    </row>
    <row r="3" spans="1:10" x14ac:dyDescent="0.2">
      <c r="A3" t="s">
        <v>30</v>
      </c>
    </row>
    <row r="5" spans="1:10" ht="22" customHeight="1" x14ac:dyDescent="0.25">
      <c r="A5" s="31" t="s">
        <v>31</v>
      </c>
    </row>
    <row r="6" spans="1:10" x14ac:dyDescent="0.2">
      <c r="A6" t="s">
        <v>32</v>
      </c>
    </row>
    <row r="7" spans="1:10" x14ac:dyDescent="0.2">
      <c r="A7" t="s">
        <v>33</v>
      </c>
    </row>
    <row r="8" spans="1:10" x14ac:dyDescent="0.2">
      <c r="A8" t="s">
        <v>34</v>
      </c>
    </row>
    <row r="9" spans="1:10" x14ac:dyDescent="0.2">
      <c r="A9" s="34" t="s">
        <v>35</v>
      </c>
    </row>
    <row r="10" spans="1:10" x14ac:dyDescent="0.2">
      <c r="A10" t="s">
        <v>36</v>
      </c>
    </row>
    <row r="12" spans="1:10" ht="22" customHeight="1" x14ac:dyDescent="0.25">
      <c r="A12" s="31" t="s">
        <v>37</v>
      </c>
    </row>
    <row r="13" spans="1:10" x14ac:dyDescent="0.2">
      <c r="A13" t="s">
        <v>38</v>
      </c>
    </row>
    <row r="14" spans="1:10" x14ac:dyDescent="0.2">
      <c r="A14" t="s">
        <v>39</v>
      </c>
    </row>
    <row r="16" spans="1:10" ht="22" customHeight="1" x14ac:dyDescent="0.25">
      <c r="A16" s="31" t="s">
        <v>40</v>
      </c>
    </row>
    <row r="17" spans="1:1" x14ac:dyDescent="0.2">
      <c r="A17" t="s">
        <v>41</v>
      </c>
    </row>
  </sheetData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3748-9FB8-F649-A5B0-6C79BC161D98}">
  <dimension ref="A1:J55"/>
  <sheetViews>
    <sheetView workbookViewId="0">
      <selection activeCell="B13" sqref="B13"/>
    </sheetView>
  </sheetViews>
  <sheetFormatPr baseColWidth="10" defaultColWidth="10.83203125" defaultRowHeight="16" x14ac:dyDescent="0.2"/>
  <cols>
    <col min="1" max="1" width="25.83203125" style="2" customWidth="1"/>
    <col min="2" max="10" width="15.83203125" style="1" customWidth="1"/>
    <col min="11" max="16384" width="10.83203125" style="1"/>
  </cols>
  <sheetData>
    <row r="1" spans="1:10" s="19" customFormat="1" ht="30" customHeight="1" x14ac:dyDescent="0.2">
      <c r="A1" s="35" t="s">
        <v>21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0" customHeight="1" x14ac:dyDescent="0.2">
      <c r="A2" s="21" t="str">
        <f>'📄 Pages'!A2</f>
        <v>1. Accueil</v>
      </c>
      <c r="B2" s="8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16" t="s">
        <v>9</v>
      </c>
      <c r="H2" s="5" t="s">
        <v>10</v>
      </c>
      <c r="I2" s="5" t="s">
        <v>11</v>
      </c>
      <c r="J2" s="5" t="s">
        <v>12</v>
      </c>
    </row>
    <row r="3" spans="1:10" ht="16" customHeight="1" x14ac:dyDescent="0.2">
      <c r="A3" s="2" t="s">
        <v>13</v>
      </c>
      <c r="B3" s="6">
        <v>2</v>
      </c>
      <c r="C3" s="1">
        <f>'🧮 Base émissions'!C3*B3</f>
        <v>0.2200000000000002</v>
      </c>
      <c r="D3" s="1">
        <f t="shared" ref="D3:D11" si="0">C3*1000</f>
        <v>220.0000000000002</v>
      </c>
      <c r="E3" s="1">
        <f>D3/1000</f>
        <v>0.2200000000000002</v>
      </c>
      <c r="F3" s="3">
        <f>E3/0.175</f>
        <v>1.2571428571428584</v>
      </c>
      <c r="G3" s="1">
        <f>'🧮 Base émissions'!H3*B3</f>
        <v>0.33999999999999986</v>
      </c>
      <c r="H3" s="1">
        <f t="shared" ref="H3:H11" si="1">G3*1000</f>
        <v>339.99999999999989</v>
      </c>
      <c r="I3" s="1">
        <f>H3/1000</f>
        <v>0.33999999999999991</v>
      </c>
      <c r="J3" s="3">
        <f>I3/0.175</f>
        <v>1.9428571428571424</v>
      </c>
    </row>
    <row r="4" spans="1:10" ht="16" customHeight="1" x14ac:dyDescent="0.2">
      <c r="A4" s="2" t="s">
        <v>14</v>
      </c>
      <c r="B4" s="6">
        <v>8</v>
      </c>
      <c r="C4" s="1">
        <f>'🧮 Base émissions'!C4*B4</f>
        <v>0.32000000000000028</v>
      </c>
      <c r="D4" s="1">
        <f t="shared" si="0"/>
        <v>320.00000000000028</v>
      </c>
      <c r="E4" s="1">
        <f>D4/1000</f>
        <v>0.32000000000000028</v>
      </c>
      <c r="F4" s="3">
        <f>E4/0.175</f>
        <v>1.8285714285714303</v>
      </c>
      <c r="G4" s="1">
        <f>'🧮 Base émissions'!H4*B4</f>
        <v>0.48000000000000043</v>
      </c>
      <c r="H4" s="1">
        <f t="shared" si="1"/>
        <v>480.00000000000045</v>
      </c>
      <c r="I4" s="1">
        <f>H4/1000</f>
        <v>0.48000000000000048</v>
      </c>
      <c r="J4" s="3">
        <f>I4/0.175</f>
        <v>2.742857142857146</v>
      </c>
    </row>
    <row r="5" spans="1:10" ht="16" customHeight="1" x14ac:dyDescent="0.2">
      <c r="A5" s="2" t="s">
        <v>15</v>
      </c>
      <c r="B5" s="6">
        <v>0</v>
      </c>
      <c r="C5" s="1">
        <f>'🧮 Base émissions'!C5*B5</f>
        <v>0</v>
      </c>
      <c r="D5" s="1">
        <f t="shared" si="0"/>
        <v>0</v>
      </c>
      <c r="E5" s="1">
        <f t="shared" ref="E5:E10" si="2">D5/1000</f>
        <v>0</v>
      </c>
      <c r="F5" s="3">
        <f t="shared" ref="F5:F10" si="3">E5/0.175</f>
        <v>0</v>
      </c>
      <c r="G5" s="1">
        <f>'🧮 Base émissions'!H5*B5</f>
        <v>0</v>
      </c>
      <c r="H5" s="1">
        <f t="shared" si="1"/>
        <v>0</v>
      </c>
      <c r="I5" s="1">
        <f t="shared" ref="I5:I11" si="4">H5/1000</f>
        <v>0</v>
      </c>
      <c r="J5" s="3">
        <f t="shared" ref="J5:J10" si="5">I5/0.175</f>
        <v>0</v>
      </c>
    </row>
    <row r="6" spans="1:10" ht="16" customHeight="1" x14ac:dyDescent="0.2">
      <c r="A6" s="2" t="s">
        <v>16</v>
      </c>
      <c r="B6" s="6">
        <v>1</v>
      </c>
      <c r="C6" s="1">
        <f>'🧮 Base émissions'!C6*B6</f>
        <v>1.0000000000000009E-2</v>
      </c>
      <c r="D6" s="1">
        <f t="shared" si="0"/>
        <v>10.000000000000009</v>
      </c>
      <c r="E6" s="1">
        <f t="shared" si="2"/>
        <v>1.0000000000000009E-2</v>
      </c>
      <c r="F6" s="3">
        <f t="shared" si="3"/>
        <v>5.7142857142857197E-2</v>
      </c>
      <c r="G6" s="1">
        <f>'🧮 Base émissions'!H6*B6</f>
        <v>2.0000000000000018E-2</v>
      </c>
      <c r="H6" s="1">
        <f t="shared" si="1"/>
        <v>20.000000000000018</v>
      </c>
      <c r="I6" s="1">
        <f t="shared" si="4"/>
        <v>2.0000000000000018E-2</v>
      </c>
      <c r="J6" s="3">
        <f t="shared" si="5"/>
        <v>0.11428571428571439</v>
      </c>
    </row>
    <row r="7" spans="1:10" ht="16" customHeight="1" x14ac:dyDescent="0.2">
      <c r="A7" s="2" t="s">
        <v>17</v>
      </c>
      <c r="B7" s="6">
        <v>1</v>
      </c>
      <c r="C7" s="1">
        <f>'🧮 Base émissions'!C7*B7</f>
        <v>0.18999999999999995</v>
      </c>
      <c r="D7" s="1">
        <f t="shared" si="0"/>
        <v>189.99999999999994</v>
      </c>
      <c r="E7" s="1">
        <f t="shared" si="2"/>
        <v>0.18999999999999995</v>
      </c>
      <c r="F7" s="3">
        <f t="shared" si="3"/>
        <v>1.0857142857142854</v>
      </c>
      <c r="G7" s="1">
        <f>'🧮 Base émissions'!H7*B7</f>
        <v>0.29000000000000004</v>
      </c>
      <c r="H7" s="1">
        <f t="shared" si="1"/>
        <v>290.00000000000006</v>
      </c>
      <c r="I7" s="1">
        <f t="shared" si="4"/>
        <v>0.29000000000000004</v>
      </c>
      <c r="J7" s="3">
        <f t="shared" si="5"/>
        <v>1.6571428571428575</v>
      </c>
    </row>
    <row r="8" spans="1:10" ht="16" customHeight="1" x14ac:dyDescent="0.2">
      <c r="A8" s="2" t="s">
        <v>18</v>
      </c>
      <c r="B8" s="6">
        <v>0</v>
      </c>
      <c r="C8" s="1">
        <f>'🧮 Base émissions'!C8*B8</f>
        <v>0</v>
      </c>
      <c r="D8" s="1">
        <f t="shared" si="0"/>
        <v>0</v>
      </c>
      <c r="E8" s="1">
        <f t="shared" si="2"/>
        <v>0</v>
      </c>
      <c r="F8" s="3">
        <f t="shared" si="3"/>
        <v>0</v>
      </c>
      <c r="G8" s="1">
        <f>'🧮 Base émissions'!H8*B8</f>
        <v>0</v>
      </c>
      <c r="H8" s="1">
        <f t="shared" si="1"/>
        <v>0</v>
      </c>
      <c r="I8" s="1">
        <f t="shared" si="4"/>
        <v>0</v>
      </c>
      <c r="J8" s="3">
        <f t="shared" si="5"/>
        <v>0</v>
      </c>
    </row>
    <row r="9" spans="1:10" ht="16" customHeight="1" x14ac:dyDescent="0.2">
      <c r="A9" s="2" t="s">
        <v>19</v>
      </c>
      <c r="B9" s="6">
        <v>8</v>
      </c>
      <c r="C9" s="1">
        <f>'🧮 Base émissions'!C9*B9</f>
        <v>8.0000000000000071E-2</v>
      </c>
      <c r="D9" s="1">
        <f t="shared" si="0"/>
        <v>80.000000000000071</v>
      </c>
      <c r="E9" s="1">
        <f t="shared" si="2"/>
        <v>8.0000000000000071E-2</v>
      </c>
      <c r="F9" s="3">
        <f t="shared" si="3"/>
        <v>0.45714285714285757</v>
      </c>
      <c r="G9" s="1">
        <f>'🧮 Base émissions'!H9*B9</f>
        <v>0.16000000000000014</v>
      </c>
      <c r="H9" s="1">
        <f t="shared" si="1"/>
        <v>160.00000000000014</v>
      </c>
      <c r="I9" s="1">
        <f t="shared" si="4"/>
        <v>0.16000000000000014</v>
      </c>
      <c r="J9" s="3">
        <f t="shared" si="5"/>
        <v>0.91428571428571515</v>
      </c>
    </row>
    <row r="10" spans="1:10" ht="16" customHeight="1" x14ac:dyDescent="0.2">
      <c r="A10" s="10" t="s">
        <v>20</v>
      </c>
      <c r="B10" s="11">
        <v>1</v>
      </c>
      <c r="C10" s="12">
        <f>'🧮 Base émissions'!C10*B10</f>
        <v>0.39999999999999991</v>
      </c>
      <c r="D10" s="12">
        <f t="shared" si="0"/>
        <v>399.99999999999989</v>
      </c>
      <c r="E10" s="12">
        <f t="shared" si="2"/>
        <v>0.39999999999999991</v>
      </c>
      <c r="F10" s="13">
        <f t="shared" si="3"/>
        <v>2.2857142857142851</v>
      </c>
      <c r="G10" s="12">
        <f>'🧮 Base émissions'!H10*B10</f>
        <v>0.60999999999999988</v>
      </c>
      <c r="H10" s="12">
        <f t="shared" si="1"/>
        <v>609.99999999999989</v>
      </c>
      <c r="I10" s="12">
        <f t="shared" si="4"/>
        <v>0.60999999999999988</v>
      </c>
      <c r="J10" s="13">
        <f t="shared" si="5"/>
        <v>3.4857142857142853</v>
      </c>
    </row>
    <row r="11" spans="1:10" s="15" customFormat="1" x14ac:dyDescent="0.2">
      <c r="A11" s="14" t="s">
        <v>2</v>
      </c>
      <c r="C11" s="17">
        <f>SUM(C3:C10)</f>
        <v>1.2200000000000004</v>
      </c>
      <c r="D11" s="17">
        <f t="shared" si="0"/>
        <v>1220.0000000000005</v>
      </c>
      <c r="E11" s="17">
        <f>D11/1000</f>
        <v>1.2200000000000004</v>
      </c>
      <c r="F11" s="18">
        <f>E11/0.175</f>
        <v>6.9714285714285742</v>
      </c>
      <c r="G11" s="15">
        <f>SUM(G3:G10)</f>
        <v>1.9000000000000004</v>
      </c>
      <c r="H11" s="15">
        <f t="shared" si="1"/>
        <v>1900.0000000000005</v>
      </c>
      <c r="I11" s="15">
        <f t="shared" si="4"/>
        <v>1.9000000000000004</v>
      </c>
      <c r="J11" s="22">
        <f>I11/9</f>
        <v>0.21111111111111114</v>
      </c>
    </row>
    <row r="13" spans="1:10" ht="20" customHeight="1" x14ac:dyDescent="0.2">
      <c r="A13" s="21" t="str">
        <f>'📄 Pages'!A3</f>
        <v>2. A Propos</v>
      </c>
      <c r="B13" s="8" t="s">
        <v>4</v>
      </c>
      <c r="C13" s="4" t="s">
        <v>5</v>
      </c>
      <c r="D13" s="4" t="s">
        <v>6</v>
      </c>
      <c r="E13" s="4" t="s">
        <v>7</v>
      </c>
      <c r="F13" s="4" t="s">
        <v>8</v>
      </c>
      <c r="G13" s="16" t="s">
        <v>9</v>
      </c>
      <c r="H13" s="5" t="s">
        <v>10</v>
      </c>
      <c r="I13" s="5" t="s">
        <v>11</v>
      </c>
      <c r="J13" s="5" t="s">
        <v>12</v>
      </c>
    </row>
    <row r="14" spans="1:10" ht="16" customHeight="1" x14ac:dyDescent="0.2">
      <c r="A14" s="2" t="s">
        <v>13</v>
      </c>
      <c r="B14" s="6">
        <v>0</v>
      </c>
      <c r="C14" s="1">
        <f>'🧮 Base émissions'!C3*B14</f>
        <v>0</v>
      </c>
      <c r="D14" s="1">
        <f t="shared" ref="D14:D22" si="6">C14*1000</f>
        <v>0</v>
      </c>
      <c r="E14" s="1">
        <f>D14/1000</f>
        <v>0</v>
      </c>
      <c r="F14" s="3">
        <f>E14/0.175</f>
        <v>0</v>
      </c>
      <c r="G14" s="1">
        <f>'🧮 Base émissions'!H3*B14</f>
        <v>0</v>
      </c>
      <c r="H14" s="1">
        <f t="shared" ref="H14:H22" si="7">G14*1000</f>
        <v>0</v>
      </c>
      <c r="I14" s="1">
        <f>H14/1000</f>
        <v>0</v>
      </c>
      <c r="J14" s="3">
        <f>I14/0.175</f>
        <v>0</v>
      </c>
    </row>
    <row r="15" spans="1:10" ht="16" customHeight="1" x14ac:dyDescent="0.2">
      <c r="A15" s="2" t="s">
        <v>14</v>
      </c>
      <c r="B15" s="6">
        <v>3</v>
      </c>
      <c r="C15" s="1">
        <f>'🧮 Base émissions'!C4*B15</f>
        <v>0.12000000000000011</v>
      </c>
      <c r="D15" s="1">
        <f t="shared" si="6"/>
        <v>120.00000000000011</v>
      </c>
      <c r="E15" s="1">
        <f>D15/1000</f>
        <v>0.12000000000000012</v>
      </c>
      <c r="F15" s="3">
        <f>E15/0.175</f>
        <v>0.6857142857142865</v>
      </c>
      <c r="G15" s="1">
        <f>'🧮 Base émissions'!H4*B15</f>
        <v>0.18000000000000016</v>
      </c>
      <c r="H15" s="1">
        <f t="shared" si="7"/>
        <v>180.00000000000017</v>
      </c>
      <c r="I15" s="1">
        <f>H15/1000</f>
        <v>0.18000000000000016</v>
      </c>
      <c r="J15" s="3">
        <f>I15/0.175</f>
        <v>1.0285714285714296</v>
      </c>
    </row>
    <row r="16" spans="1:10" ht="16" customHeight="1" x14ac:dyDescent="0.2">
      <c r="A16" s="2" t="s">
        <v>15</v>
      </c>
      <c r="B16" s="6">
        <v>4</v>
      </c>
      <c r="C16" s="1">
        <f>'🧮 Base émissions'!C5*B16</f>
        <v>8.0000000000000071E-2</v>
      </c>
      <c r="D16" s="1">
        <f t="shared" si="6"/>
        <v>80.000000000000071</v>
      </c>
      <c r="E16" s="1">
        <f t="shared" ref="E16:E21" si="8">D16/1000</f>
        <v>8.0000000000000071E-2</v>
      </c>
      <c r="F16" s="3">
        <f t="shared" ref="F16:F21" si="9">E16/0.175</f>
        <v>0.45714285714285757</v>
      </c>
      <c r="G16" s="1">
        <f>'🧮 Base émissions'!H5*B16</f>
        <v>0.11999999999999922</v>
      </c>
      <c r="H16" s="1">
        <f t="shared" si="7"/>
        <v>119.99999999999922</v>
      </c>
      <c r="I16" s="1">
        <f t="shared" ref="I16:I22" si="10">H16/1000</f>
        <v>0.11999999999999922</v>
      </c>
      <c r="J16" s="3">
        <f t="shared" ref="J16:J21" si="11">I16/0.175</f>
        <v>0.68571428571428128</v>
      </c>
    </row>
    <row r="17" spans="1:10" ht="16" customHeight="1" x14ac:dyDescent="0.2">
      <c r="A17" s="2" t="s">
        <v>16</v>
      </c>
      <c r="B17" s="6">
        <v>1</v>
      </c>
      <c r="C17" s="1">
        <f>'🧮 Base émissions'!C6*B17</f>
        <v>1.0000000000000009E-2</v>
      </c>
      <c r="D17" s="1">
        <f t="shared" si="6"/>
        <v>10.000000000000009</v>
      </c>
      <c r="E17" s="1">
        <f t="shared" si="8"/>
        <v>1.0000000000000009E-2</v>
      </c>
      <c r="F17" s="3">
        <f t="shared" si="9"/>
        <v>5.7142857142857197E-2</v>
      </c>
      <c r="G17" s="1">
        <f>'🧮 Base émissions'!H6*B17</f>
        <v>2.0000000000000018E-2</v>
      </c>
      <c r="H17" s="1">
        <f t="shared" si="7"/>
        <v>20.000000000000018</v>
      </c>
      <c r="I17" s="1">
        <f t="shared" si="10"/>
        <v>2.0000000000000018E-2</v>
      </c>
      <c r="J17" s="3">
        <f t="shared" si="11"/>
        <v>0.11428571428571439</v>
      </c>
    </row>
    <row r="18" spans="1:10" ht="16" customHeight="1" x14ac:dyDescent="0.2">
      <c r="A18" s="2" t="s">
        <v>17</v>
      </c>
      <c r="B18" s="6">
        <v>0</v>
      </c>
      <c r="C18" s="1">
        <f>'🧮 Base émissions'!C7*B18</f>
        <v>0</v>
      </c>
      <c r="D18" s="1">
        <f t="shared" si="6"/>
        <v>0</v>
      </c>
      <c r="E18" s="1">
        <f t="shared" si="8"/>
        <v>0</v>
      </c>
      <c r="F18" s="3">
        <f t="shared" si="9"/>
        <v>0</v>
      </c>
      <c r="G18" s="1">
        <f>'🧮 Base émissions'!H7*B18</f>
        <v>0</v>
      </c>
      <c r="H18" s="1">
        <f t="shared" si="7"/>
        <v>0</v>
      </c>
      <c r="I18" s="1">
        <f t="shared" si="10"/>
        <v>0</v>
      </c>
      <c r="J18" s="3">
        <f t="shared" si="11"/>
        <v>0</v>
      </c>
    </row>
    <row r="19" spans="1:10" ht="16" customHeight="1" x14ac:dyDescent="0.2">
      <c r="A19" s="2" t="s">
        <v>18</v>
      </c>
      <c r="B19" s="6">
        <v>0</v>
      </c>
      <c r="C19" s="1">
        <f>'🧮 Base émissions'!C8*B19</f>
        <v>0</v>
      </c>
      <c r="D19" s="1">
        <f t="shared" si="6"/>
        <v>0</v>
      </c>
      <c r="E19" s="1">
        <f t="shared" si="8"/>
        <v>0</v>
      </c>
      <c r="F19" s="3">
        <f t="shared" si="9"/>
        <v>0</v>
      </c>
      <c r="G19" s="1">
        <f>'🧮 Base émissions'!H8*B19</f>
        <v>0</v>
      </c>
      <c r="H19" s="1">
        <f t="shared" si="7"/>
        <v>0</v>
      </c>
      <c r="I19" s="1">
        <f t="shared" si="10"/>
        <v>0</v>
      </c>
      <c r="J19" s="3">
        <f t="shared" si="11"/>
        <v>0</v>
      </c>
    </row>
    <row r="20" spans="1:10" ht="16" customHeight="1" x14ac:dyDescent="0.2">
      <c r="A20" s="2" t="s">
        <v>19</v>
      </c>
      <c r="B20" s="6">
        <v>0</v>
      </c>
      <c r="C20" s="1">
        <f>'🧮 Base émissions'!C9*B20</f>
        <v>0</v>
      </c>
      <c r="D20" s="1">
        <f t="shared" si="6"/>
        <v>0</v>
      </c>
      <c r="E20" s="1">
        <f t="shared" si="8"/>
        <v>0</v>
      </c>
      <c r="F20" s="3">
        <f t="shared" si="9"/>
        <v>0</v>
      </c>
      <c r="G20" s="1">
        <f>'🧮 Base émissions'!H9*B20</f>
        <v>0</v>
      </c>
      <c r="H20" s="1">
        <f t="shared" si="7"/>
        <v>0</v>
      </c>
      <c r="I20" s="1">
        <f t="shared" si="10"/>
        <v>0</v>
      </c>
      <c r="J20" s="3">
        <f t="shared" si="11"/>
        <v>0</v>
      </c>
    </row>
    <row r="21" spans="1:10" ht="16" customHeight="1" x14ac:dyDescent="0.2">
      <c r="A21" s="10" t="s">
        <v>20</v>
      </c>
      <c r="B21" s="11">
        <v>0</v>
      </c>
      <c r="C21" s="12">
        <f>'🧮 Base émissions'!C10*B21</f>
        <v>0</v>
      </c>
      <c r="D21" s="12">
        <f t="shared" si="6"/>
        <v>0</v>
      </c>
      <c r="E21" s="12">
        <f t="shared" si="8"/>
        <v>0</v>
      </c>
      <c r="F21" s="13">
        <f t="shared" si="9"/>
        <v>0</v>
      </c>
      <c r="G21" s="12">
        <f>'🧮 Base émissions'!H10*B21</f>
        <v>0</v>
      </c>
      <c r="H21" s="12">
        <f t="shared" si="7"/>
        <v>0</v>
      </c>
      <c r="I21" s="12">
        <f t="shared" si="10"/>
        <v>0</v>
      </c>
      <c r="J21" s="13">
        <f t="shared" si="11"/>
        <v>0</v>
      </c>
    </row>
    <row r="22" spans="1:10" s="15" customFormat="1" x14ac:dyDescent="0.2">
      <c r="A22" s="14" t="s">
        <v>2</v>
      </c>
      <c r="C22" s="17">
        <f>SUM(C14:C21)</f>
        <v>0.21000000000000019</v>
      </c>
      <c r="D22" s="17">
        <f t="shared" si="6"/>
        <v>210.0000000000002</v>
      </c>
      <c r="E22" s="17">
        <f>D22/1000</f>
        <v>0.21000000000000019</v>
      </c>
      <c r="F22" s="18">
        <f>E22/0.175</f>
        <v>1.2000000000000011</v>
      </c>
      <c r="G22" s="15">
        <f>SUM(G14:G21)</f>
        <v>0.3199999999999994</v>
      </c>
      <c r="H22" s="15">
        <f t="shared" si="7"/>
        <v>319.99999999999937</v>
      </c>
      <c r="I22" s="15">
        <f t="shared" si="10"/>
        <v>0.3199999999999994</v>
      </c>
      <c r="J22" s="22">
        <f>I22/9</f>
        <v>3.5555555555555486E-2</v>
      </c>
    </row>
    <row r="24" spans="1:10" ht="20" customHeight="1" x14ac:dyDescent="0.2">
      <c r="A24" s="21" t="str">
        <f>'📄 Pages'!A4</f>
        <v>3. Prestations</v>
      </c>
      <c r="B24" s="8" t="s">
        <v>4</v>
      </c>
      <c r="C24" s="4" t="s">
        <v>5</v>
      </c>
      <c r="D24" s="4" t="s">
        <v>6</v>
      </c>
      <c r="E24" s="4" t="s">
        <v>7</v>
      </c>
      <c r="F24" s="4" t="s">
        <v>8</v>
      </c>
      <c r="G24" s="16" t="s">
        <v>9</v>
      </c>
      <c r="H24" s="5" t="s">
        <v>10</v>
      </c>
      <c r="I24" s="5" t="s">
        <v>11</v>
      </c>
      <c r="J24" s="5" t="s">
        <v>12</v>
      </c>
    </row>
    <row r="25" spans="1:10" ht="16" customHeight="1" x14ac:dyDescent="0.2">
      <c r="A25" s="2" t="s">
        <v>13</v>
      </c>
      <c r="B25" s="6">
        <v>1</v>
      </c>
      <c r="C25" s="1">
        <f>'🧮 Base émissions'!C3*B25</f>
        <v>0.1100000000000001</v>
      </c>
      <c r="D25" s="1">
        <f t="shared" ref="D25:D33" si="12">C25*1000</f>
        <v>110.0000000000001</v>
      </c>
      <c r="E25" s="1">
        <f>D25/1000</f>
        <v>0.1100000000000001</v>
      </c>
      <c r="F25" s="3">
        <f>E25/0.175</f>
        <v>0.62857142857142922</v>
      </c>
      <c r="G25" s="1">
        <f>'🧮 Base émissions'!H3*B25</f>
        <v>0.16999999999999993</v>
      </c>
      <c r="H25" s="1">
        <f t="shared" ref="H25:H33" si="13">G25*1000</f>
        <v>169.99999999999994</v>
      </c>
      <c r="I25" s="1">
        <f>H25/1000</f>
        <v>0.16999999999999996</v>
      </c>
      <c r="J25" s="3">
        <f>I25/0.175</f>
        <v>0.9714285714285712</v>
      </c>
    </row>
    <row r="26" spans="1:10" ht="16" customHeight="1" x14ac:dyDescent="0.2">
      <c r="A26" s="2" t="s">
        <v>14</v>
      </c>
      <c r="B26" s="6">
        <v>5</v>
      </c>
      <c r="C26" s="1">
        <f>'🧮 Base émissions'!C4*B26</f>
        <v>0.20000000000000018</v>
      </c>
      <c r="D26" s="1">
        <f t="shared" si="12"/>
        <v>200.00000000000017</v>
      </c>
      <c r="E26" s="1">
        <f>D26/1000</f>
        <v>0.20000000000000018</v>
      </c>
      <c r="F26" s="3">
        <f>E26/0.175</f>
        <v>1.1428571428571439</v>
      </c>
      <c r="G26" s="1">
        <f>'🧮 Base émissions'!H4*B26</f>
        <v>0.30000000000000027</v>
      </c>
      <c r="H26" s="1">
        <f t="shared" si="13"/>
        <v>300.00000000000028</v>
      </c>
      <c r="I26" s="1">
        <f>H26/1000</f>
        <v>0.30000000000000027</v>
      </c>
      <c r="J26" s="3">
        <f>I26/0.175</f>
        <v>1.714285714285716</v>
      </c>
    </row>
    <row r="27" spans="1:10" ht="16" customHeight="1" x14ac:dyDescent="0.2">
      <c r="A27" s="2" t="s">
        <v>15</v>
      </c>
      <c r="B27" s="6">
        <v>3</v>
      </c>
      <c r="C27" s="1">
        <f>'🧮 Base émissions'!C5*B27</f>
        <v>6.0000000000000053E-2</v>
      </c>
      <c r="D27" s="1">
        <f t="shared" si="12"/>
        <v>60.000000000000057</v>
      </c>
      <c r="E27" s="1">
        <f t="shared" ref="E27:E32" si="14">D27/1000</f>
        <v>6.000000000000006E-2</v>
      </c>
      <c r="F27" s="3">
        <f t="shared" ref="F27:F32" si="15">E27/0.175</f>
        <v>0.34285714285714325</v>
      </c>
      <c r="G27" s="1">
        <f>'🧮 Base émissions'!H5*B27</f>
        <v>8.9999999999999414E-2</v>
      </c>
      <c r="H27" s="1">
        <f t="shared" si="13"/>
        <v>89.999999999999417</v>
      </c>
      <c r="I27" s="1">
        <f t="shared" ref="I27:I33" si="16">H27/1000</f>
        <v>8.9999999999999414E-2</v>
      </c>
      <c r="J27" s="3">
        <f t="shared" ref="J27:J32" si="17">I27/0.175</f>
        <v>0.51428571428571102</v>
      </c>
    </row>
    <row r="28" spans="1:10" ht="16" customHeight="1" x14ac:dyDescent="0.2">
      <c r="A28" s="2" t="s">
        <v>16</v>
      </c>
      <c r="B28" s="6">
        <v>4</v>
      </c>
      <c r="C28" s="1">
        <f>'🧮 Base émissions'!C6*B28</f>
        <v>4.0000000000000036E-2</v>
      </c>
      <c r="D28" s="1">
        <f t="shared" si="12"/>
        <v>40.000000000000036</v>
      </c>
      <c r="E28" s="1">
        <f t="shared" si="14"/>
        <v>4.0000000000000036E-2</v>
      </c>
      <c r="F28" s="3">
        <f t="shared" si="15"/>
        <v>0.22857142857142879</v>
      </c>
      <c r="G28" s="1">
        <f>'🧮 Base émissions'!H6*B28</f>
        <v>8.0000000000000071E-2</v>
      </c>
      <c r="H28" s="1">
        <f t="shared" si="13"/>
        <v>80.000000000000071</v>
      </c>
      <c r="I28" s="1">
        <f t="shared" si="16"/>
        <v>8.0000000000000071E-2</v>
      </c>
      <c r="J28" s="3">
        <f t="shared" si="17"/>
        <v>0.45714285714285757</v>
      </c>
    </row>
    <row r="29" spans="1:10" ht="16" customHeight="1" x14ac:dyDescent="0.2">
      <c r="A29" s="2" t="s">
        <v>17</v>
      </c>
      <c r="B29" s="6">
        <v>0</v>
      </c>
      <c r="C29" s="1">
        <f>'🧮 Base émissions'!C7*B29</f>
        <v>0</v>
      </c>
      <c r="D29" s="1">
        <f t="shared" si="12"/>
        <v>0</v>
      </c>
      <c r="E29" s="1">
        <f t="shared" si="14"/>
        <v>0</v>
      </c>
      <c r="F29" s="3">
        <f t="shared" si="15"/>
        <v>0</v>
      </c>
      <c r="G29" s="1">
        <f>'🧮 Base émissions'!H7*B29</f>
        <v>0</v>
      </c>
      <c r="H29" s="1">
        <f t="shared" si="13"/>
        <v>0</v>
      </c>
      <c r="I29" s="1">
        <f t="shared" si="16"/>
        <v>0</v>
      </c>
      <c r="J29" s="3">
        <f t="shared" si="17"/>
        <v>0</v>
      </c>
    </row>
    <row r="30" spans="1:10" ht="16" customHeight="1" x14ac:dyDescent="0.2">
      <c r="A30" s="2" t="s">
        <v>18</v>
      </c>
      <c r="B30" s="6">
        <v>0</v>
      </c>
      <c r="C30" s="1">
        <f>'🧮 Base émissions'!C8*B30</f>
        <v>0</v>
      </c>
      <c r="D30" s="1">
        <f t="shared" si="12"/>
        <v>0</v>
      </c>
      <c r="E30" s="1">
        <f t="shared" si="14"/>
        <v>0</v>
      </c>
      <c r="F30" s="3">
        <f t="shared" si="15"/>
        <v>0</v>
      </c>
      <c r="G30" s="1">
        <f>'🧮 Base émissions'!H8*B30</f>
        <v>0</v>
      </c>
      <c r="H30" s="1">
        <f t="shared" si="13"/>
        <v>0</v>
      </c>
      <c r="I30" s="1">
        <f t="shared" si="16"/>
        <v>0</v>
      </c>
      <c r="J30" s="3">
        <f t="shared" si="17"/>
        <v>0</v>
      </c>
    </row>
    <row r="31" spans="1:10" ht="16" customHeight="1" x14ac:dyDescent="0.2">
      <c r="A31" s="2" t="s">
        <v>19</v>
      </c>
      <c r="B31" s="6">
        <v>0</v>
      </c>
      <c r="C31" s="1">
        <f>'🧮 Base émissions'!C9*B31</f>
        <v>0</v>
      </c>
      <c r="D31" s="1">
        <f t="shared" si="12"/>
        <v>0</v>
      </c>
      <c r="E31" s="1">
        <f t="shared" si="14"/>
        <v>0</v>
      </c>
      <c r="F31" s="3">
        <f t="shared" si="15"/>
        <v>0</v>
      </c>
      <c r="G31" s="1">
        <f>'🧮 Base émissions'!H9*B31</f>
        <v>0</v>
      </c>
      <c r="H31" s="1">
        <f t="shared" si="13"/>
        <v>0</v>
      </c>
      <c r="I31" s="1">
        <f t="shared" si="16"/>
        <v>0</v>
      </c>
      <c r="J31" s="3">
        <f t="shared" si="17"/>
        <v>0</v>
      </c>
    </row>
    <row r="32" spans="1:10" ht="16" customHeight="1" x14ac:dyDescent="0.2">
      <c r="A32" s="10" t="s">
        <v>20</v>
      </c>
      <c r="B32" s="11">
        <v>0</v>
      </c>
      <c r="C32" s="12">
        <f>'🧮 Base émissions'!C10*B32</f>
        <v>0</v>
      </c>
      <c r="D32" s="12">
        <f t="shared" si="12"/>
        <v>0</v>
      </c>
      <c r="E32" s="12">
        <f t="shared" si="14"/>
        <v>0</v>
      </c>
      <c r="F32" s="13">
        <f t="shared" si="15"/>
        <v>0</v>
      </c>
      <c r="G32" s="12">
        <f>'🧮 Base émissions'!H10*B32</f>
        <v>0</v>
      </c>
      <c r="H32" s="12">
        <f t="shared" si="13"/>
        <v>0</v>
      </c>
      <c r="I32" s="12">
        <f t="shared" si="16"/>
        <v>0</v>
      </c>
      <c r="J32" s="13">
        <f t="shared" si="17"/>
        <v>0</v>
      </c>
    </row>
    <row r="33" spans="1:10" s="15" customFormat="1" x14ac:dyDescent="0.2">
      <c r="A33" s="14" t="s">
        <v>2</v>
      </c>
      <c r="C33" s="17">
        <f>SUM(C25:C32)</f>
        <v>0.41000000000000036</v>
      </c>
      <c r="D33" s="17">
        <f t="shared" si="12"/>
        <v>410.00000000000034</v>
      </c>
      <c r="E33" s="17">
        <f>D33/1000</f>
        <v>0.41000000000000036</v>
      </c>
      <c r="F33" s="18">
        <f>E33/0.175</f>
        <v>2.3428571428571452</v>
      </c>
      <c r="G33" s="15">
        <f>SUM(G25:G32)</f>
        <v>0.63999999999999968</v>
      </c>
      <c r="H33" s="15">
        <f t="shared" si="13"/>
        <v>639.99999999999966</v>
      </c>
      <c r="I33" s="15">
        <f t="shared" si="16"/>
        <v>0.63999999999999968</v>
      </c>
      <c r="J33" s="22">
        <f>I33/9</f>
        <v>7.1111111111111069E-2</v>
      </c>
    </row>
    <row r="35" spans="1:10" ht="20" customHeight="1" x14ac:dyDescent="0.2">
      <c r="A35" s="21" t="str">
        <f>'📄 Pages'!A5</f>
        <v>4. Clients</v>
      </c>
      <c r="B35" s="8" t="s">
        <v>4</v>
      </c>
      <c r="C35" s="4" t="s">
        <v>5</v>
      </c>
      <c r="D35" s="4" t="s">
        <v>6</v>
      </c>
      <c r="E35" s="4" t="s">
        <v>7</v>
      </c>
      <c r="F35" s="4" t="s">
        <v>8</v>
      </c>
      <c r="G35" s="16" t="s">
        <v>9</v>
      </c>
      <c r="H35" s="5" t="s">
        <v>10</v>
      </c>
      <c r="I35" s="5" t="s">
        <v>11</v>
      </c>
      <c r="J35" s="5" t="s">
        <v>12</v>
      </c>
    </row>
    <row r="36" spans="1:10" ht="16" customHeight="1" x14ac:dyDescent="0.2">
      <c r="A36" s="2" t="s">
        <v>13</v>
      </c>
      <c r="B36" s="6">
        <v>0</v>
      </c>
      <c r="C36" s="1">
        <f>'🧮 Base émissions'!C3*B36</f>
        <v>0</v>
      </c>
      <c r="D36" s="1">
        <f t="shared" ref="D36:D44" si="18">C36*1000</f>
        <v>0</v>
      </c>
      <c r="E36" s="1">
        <f>D36/1000</f>
        <v>0</v>
      </c>
      <c r="F36" s="3">
        <f>E36/0.175</f>
        <v>0</v>
      </c>
      <c r="G36" s="1">
        <f>'🧮 Base émissions'!H3*B36</f>
        <v>0</v>
      </c>
      <c r="H36" s="1">
        <f t="shared" ref="H36:H44" si="19">G36*1000</f>
        <v>0</v>
      </c>
      <c r="I36" s="1">
        <f>H36/1000</f>
        <v>0</v>
      </c>
      <c r="J36" s="3">
        <f>I36/0.175</f>
        <v>0</v>
      </c>
    </row>
    <row r="37" spans="1:10" ht="16" customHeight="1" x14ac:dyDescent="0.2">
      <c r="A37" s="2" t="s">
        <v>14</v>
      </c>
      <c r="B37" s="6">
        <v>1</v>
      </c>
      <c r="C37" s="1">
        <f>'🧮 Base émissions'!C4*B37</f>
        <v>4.0000000000000036E-2</v>
      </c>
      <c r="D37" s="1">
        <f t="shared" si="18"/>
        <v>40.000000000000036</v>
      </c>
      <c r="E37" s="1">
        <f>D37/1000</f>
        <v>4.0000000000000036E-2</v>
      </c>
      <c r="F37" s="3">
        <f>E37/0.175</f>
        <v>0.22857142857142879</v>
      </c>
      <c r="G37" s="1">
        <f>'🧮 Base émissions'!H4*B37</f>
        <v>6.0000000000000053E-2</v>
      </c>
      <c r="H37" s="1">
        <f t="shared" si="19"/>
        <v>60.000000000000057</v>
      </c>
      <c r="I37" s="1">
        <f>H37/1000</f>
        <v>6.000000000000006E-2</v>
      </c>
      <c r="J37" s="3">
        <f>I37/0.175</f>
        <v>0.34285714285714325</v>
      </c>
    </row>
    <row r="38" spans="1:10" ht="16" customHeight="1" x14ac:dyDescent="0.2">
      <c r="A38" s="2" t="s">
        <v>15</v>
      </c>
      <c r="B38" s="6">
        <v>10</v>
      </c>
      <c r="C38" s="1">
        <f>'🧮 Base émissions'!C5*B38</f>
        <v>0.20000000000000018</v>
      </c>
      <c r="D38" s="1">
        <f t="shared" si="18"/>
        <v>200.00000000000017</v>
      </c>
      <c r="E38" s="1">
        <f t="shared" ref="E38:E43" si="20">D38/1000</f>
        <v>0.20000000000000018</v>
      </c>
      <c r="F38" s="3">
        <f t="shared" ref="F38:F43" si="21">E38/0.175</f>
        <v>1.1428571428571439</v>
      </c>
      <c r="G38" s="1">
        <f>'🧮 Base émissions'!H5*B38</f>
        <v>0.29999999999999805</v>
      </c>
      <c r="H38" s="1">
        <f t="shared" si="19"/>
        <v>299.99999999999807</v>
      </c>
      <c r="I38" s="1">
        <f t="shared" ref="I38:I44" si="22">H38/1000</f>
        <v>0.29999999999999805</v>
      </c>
      <c r="J38" s="3">
        <f t="shared" ref="J38:J43" si="23">I38/0.175</f>
        <v>1.7142857142857033</v>
      </c>
    </row>
    <row r="39" spans="1:10" ht="16" customHeight="1" x14ac:dyDescent="0.2">
      <c r="A39" s="2" t="s">
        <v>16</v>
      </c>
      <c r="B39" s="6">
        <v>1</v>
      </c>
      <c r="C39" s="1">
        <f>'🧮 Base émissions'!C6*B39</f>
        <v>1.0000000000000009E-2</v>
      </c>
      <c r="D39" s="1">
        <f t="shared" si="18"/>
        <v>10.000000000000009</v>
      </c>
      <c r="E39" s="1">
        <f t="shared" si="20"/>
        <v>1.0000000000000009E-2</v>
      </c>
      <c r="F39" s="3">
        <f t="shared" si="21"/>
        <v>5.7142857142857197E-2</v>
      </c>
      <c r="G39" s="1">
        <f>'🧮 Base émissions'!H6*B39</f>
        <v>2.0000000000000018E-2</v>
      </c>
      <c r="H39" s="1">
        <f t="shared" si="19"/>
        <v>20.000000000000018</v>
      </c>
      <c r="I39" s="1">
        <f t="shared" si="22"/>
        <v>2.0000000000000018E-2</v>
      </c>
      <c r="J39" s="3">
        <f t="shared" si="23"/>
        <v>0.11428571428571439</v>
      </c>
    </row>
    <row r="40" spans="1:10" ht="16" customHeight="1" x14ac:dyDescent="0.2">
      <c r="A40" s="2" t="s">
        <v>17</v>
      </c>
      <c r="B40" s="6">
        <v>0</v>
      </c>
      <c r="C40" s="1">
        <f>'🧮 Base émissions'!C7*B40</f>
        <v>0</v>
      </c>
      <c r="D40" s="1">
        <f t="shared" si="18"/>
        <v>0</v>
      </c>
      <c r="E40" s="1">
        <f t="shared" si="20"/>
        <v>0</v>
      </c>
      <c r="F40" s="3">
        <f t="shared" si="21"/>
        <v>0</v>
      </c>
      <c r="G40" s="1">
        <f>'🧮 Base émissions'!H7*B40</f>
        <v>0</v>
      </c>
      <c r="H40" s="1">
        <f t="shared" si="19"/>
        <v>0</v>
      </c>
      <c r="I40" s="1">
        <f t="shared" si="22"/>
        <v>0</v>
      </c>
      <c r="J40" s="3">
        <f t="shared" si="23"/>
        <v>0</v>
      </c>
    </row>
    <row r="41" spans="1:10" ht="16" customHeight="1" x14ac:dyDescent="0.2">
      <c r="A41" s="2" t="s">
        <v>18</v>
      </c>
      <c r="B41" s="6">
        <v>0</v>
      </c>
      <c r="C41" s="1">
        <f>'🧮 Base émissions'!C8*B41</f>
        <v>0</v>
      </c>
      <c r="D41" s="1">
        <f t="shared" si="18"/>
        <v>0</v>
      </c>
      <c r="E41" s="1">
        <f t="shared" si="20"/>
        <v>0</v>
      </c>
      <c r="F41" s="3">
        <f t="shared" si="21"/>
        <v>0</v>
      </c>
      <c r="G41" s="1">
        <f>'🧮 Base émissions'!H8*B41</f>
        <v>0</v>
      </c>
      <c r="H41" s="1">
        <f t="shared" si="19"/>
        <v>0</v>
      </c>
      <c r="I41" s="1">
        <f t="shared" si="22"/>
        <v>0</v>
      </c>
      <c r="J41" s="3">
        <f t="shared" si="23"/>
        <v>0</v>
      </c>
    </row>
    <row r="42" spans="1:10" ht="16" customHeight="1" x14ac:dyDescent="0.2">
      <c r="A42" s="2" t="s">
        <v>19</v>
      </c>
      <c r="B42" s="6">
        <v>0</v>
      </c>
      <c r="C42" s="1">
        <f>'🧮 Base émissions'!C9*B42</f>
        <v>0</v>
      </c>
      <c r="D42" s="1">
        <f t="shared" si="18"/>
        <v>0</v>
      </c>
      <c r="E42" s="1">
        <f t="shared" si="20"/>
        <v>0</v>
      </c>
      <c r="F42" s="3">
        <f t="shared" si="21"/>
        <v>0</v>
      </c>
      <c r="G42" s="1">
        <f>'🧮 Base émissions'!H9*B42</f>
        <v>0</v>
      </c>
      <c r="H42" s="1">
        <f t="shared" si="19"/>
        <v>0</v>
      </c>
      <c r="I42" s="1">
        <f t="shared" si="22"/>
        <v>0</v>
      </c>
      <c r="J42" s="3">
        <f t="shared" si="23"/>
        <v>0</v>
      </c>
    </row>
    <row r="43" spans="1:10" ht="16" customHeight="1" x14ac:dyDescent="0.2">
      <c r="A43" s="10" t="s">
        <v>20</v>
      </c>
      <c r="B43" s="11">
        <v>0</v>
      </c>
      <c r="C43" s="12">
        <f>'🧮 Base émissions'!C10*B43</f>
        <v>0</v>
      </c>
      <c r="D43" s="12">
        <f t="shared" si="18"/>
        <v>0</v>
      </c>
      <c r="E43" s="12">
        <f t="shared" si="20"/>
        <v>0</v>
      </c>
      <c r="F43" s="13">
        <f t="shared" si="21"/>
        <v>0</v>
      </c>
      <c r="G43" s="12">
        <f>'🧮 Base émissions'!H10*B43</f>
        <v>0</v>
      </c>
      <c r="H43" s="12">
        <f t="shared" si="19"/>
        <v>0</v>
      </c>
      <c r="I43" s="12">
        <f t="shared" si="22"/>
        <v>0</v>
      </c>
      <c r="J43" s="13">
        <f t="shared" si="23"/>
        <v>0</v>
      </c>
    </row>
    <row r="44" spans="1:10" s="15" customFormat="1" x14ac:dyDescent="0.2">
      <c r="A44" s="14" t="s">
        <v>2</v>
      </c>
      <c r="C44" s="17">
        <f>SUM(C36:C43)</f>
        <v>0.25000000000000022</v>
      </c>
      <c r="D44" s="17">
        <f t="shared" si="18"/>
        <v>250.00000000000023</v>
      </c>
      <c r="E44" s="17">
        <f>D44/1000</f>
        <v>0.25000000000000022</v>
      </c>
      <c r="F44" s="18">
        <f>E44/0.175</f>
        <v>1.4285714285714299</v>
      </c>
      <c r="G44" s="15">
        <f>SUM(G36:G43)</f>
        <v>0.37999999999999812</v>
      </c>
      <c r="H44" s="15">
        <f t="shared" si="19"/>
        <v>379.99999999999812</v>
      </c>
      <c r="I44" s="15">
        <f t="shared" si="22"/>
        <v>0.37999999999999812</v>
      </c>
      <c r="J44" s="22">
        <f>I44/9</f>
        <v>4.2222222222222015E-2</v>
      </c>
    </row>
    <row r="46" spans="1:10" ht="20" customHeight="1" x14ac:dyDescent="0.2">
      <c r="A46" s="21" t="str">
        <f>'📄 Pages'!A6</f>
        <v>5. Contact</v>
      </c>
      <c r="B46" s="8" t="s">
        <v>4</v>
      </c>
      <c r="C46" s="4" t="s">
        <v>5</v>
      </c>
      <c r="D46" s="4" t="s">
        <v>6</v>
      </c>
      <c r="E46" s="4" t="s">
        <v>7</v>
      </c>
      <c r="F46" s="4" t="s">
        <v>8</v>
      </c>
      <c r="G46" s="16" t="s">
        <v>9</v>
      </c>
      <c r="H46" s="5" t="s">
        <v>10</v>
      </c>
      <c r="I46" s="5" t="s">
        <v>11</v>
      </c>
      <c r="J46" s="5" t="s">
        <v>12</v>
      </c>
    </row>
    <row r="47" spans="1:10" ht="16" customHeight="1" x14ac:dyDescent="0.2">
      <c r="A47" s="2" t="s">
        <v>13</v>
      </c>
      <c r="B47" s="6">
        <v>0</v>
      </c>
      <c r="C47" s="1">
        <f>'🧮 Base émissions'!C3*B47</f>
        <v>0</v>
      </c>
      <c r="D47" s="1">
        <f t="shared" ref="D47:D55" si="24">C47*1000</f>
        <v>0</v>
      </c>
      <c r="E47" s="1">
        <f>D47/1000</f>
        <v>0</v>
      </c>
      <c r="F47" s="3">
        <f>E47/0.175</f>
        <v>0</v>
      </c>
      <c r="G47" s="1">
        <f>'🧮 Base émissions'!H3*B47</f>
        <v>0</v>
      </c>
      <c r="H47" s="1">
        <f t="shared" ref="H47:H55" si="25">G47*1000</f>
        <v>0</v>
      </c>
      <c r="I47" s="1">
        <f>H47/1000</f>
        <v>0</v>
      </c>
      <c r="J47" s="3">
        <f>I47/0.175</f>
        <v>0</v>
      </c>
    </row>
    <row r="48" spans="1:10" ht="16" customHeight="1" x14ac:dyDescent="0.2">
      <c r="A48" s="2" t="s">
        <v>14</v>
      </c>
      <c r="B48" s="6">
        <v>1</v>
      </c>
      <c r="C48" s="1">
        <f>'🧮 Base émissions'!C4*B48</f>
        <v>4.0000000000000036E-2</v>
      </c>
      <c r="D48" s="1">
        <f t="shared" si="24"/>
        <v>40.000000000000036</v>
      </c>
      <c r="E48" s="1">
        <f>D48/1000</f>
        <v>4.0000000000000036E-2</v>
      </c>
      <c r="F48" s="3">
        <f>E48/0.175</f>
        <v>0.22857142857142879</v>
      </c>
      <c r="G48" s="1">
        <f>'🧮 Base émissions'!H4*B48</f>
        <v>6.0000000000000053E-2</v>
      </c>
      <c r="H48" s="1">
        <f t="shared" si="25"/>
        <v>60.000000000000057</v>
      </c>
      <c r="I48" s="1">
        <f>H48/1000</f>
        <v>6.000000000000006E-2</v>
      </c>
      <c r="J48" s="3">
        <f>I48/0.175</f>
        <v>0.34285714285714325</v>
      </c>
    </row>
    <row r="49" spans="1:10" ht="16" customHeight="1" x14ac:dyDescent="0.2">
      <c r="A49" s="2" t="s">
        <v>15</v>
      </c>
      <c r="B49" s="6">
        <v>1</v>
      </c>
      <c r="C49" s="1">
        <f>'🧮 Base émissions'!C5*B49</f>
        <v>2.0000000000000018E-2</v>
      </c>
      <c r="D49" s="1">
        <f t="shared" si="24"/>
        <v>20.000000000000018</v>
      </c>
      <c r="E49" s="1">
        <f t="shared" ref="E49:E54" si="26">D49/1000</f>
        <v>2.0000000000000018E-2</v>
      </c>
      <c r="F49" s="3">
        <f t="shared" ref="F49:F54" si="27">E49/0.175</f>
        <v>0.11428571428571439</v>
      </c>
      <c r="G49" s="1">
        <f>'🧮 Base émissions'!H5*B49</f>
        <v>2.9999999999999805E-2</v>
      </c>
      <c r="H49" s="1">
        <f t="shared" si="25"/>
        <v>29.999999999999805</v>
      </c>
      <c r="I49" s="1">
        <f t="shared" ref="I49:I55" si="28">H49/1000</f>
        <v>2.9999999999999805E-2</v>
      </c>
      <c r="J49" s="3">
        <f t="shared" ref="J49:J54" si="29">I49/0.175</f>
        <v>0.17142857142857032</v>
      </c>
    </row>
    <row r="50" spans="1:10" ht="16" customHeight="1" x14ac:dyDescent="0.2">
      <c r="A50" s="2" t="s">
        <v>16</v>
      </c>
      <c r="B50" s="6">
        <v>1</v>
      </c>
      <c r="C50" s="1">
        <f>'🧮 Base émissions'!C6*B50</f>
        <v>1.0000000000000009E-2</v>
      </c>
      <c r="D50" s="1">
        <f t="shared" si="24"/>
        <v>10.000000000000009</v>
      </c>
      <c r="E50" s="1">
        <f t="shared" si="26"/>
        <v>1.0000000000000009E-2</v>
      </c>
      <c r="F50" s="3">
        <f t="shared" si="27"/>
        <v>5.7142857142857197E-2</v>
      </c>
      <c r="G50" s="1">
        <f>'🧮 Base émissions'!H6*B50</f>
        <v>2.0000000000000018E-2</v>
      </c>
      <c r="H50" s="1">
        <f t="shared" si="25"/>
        <v>20.000000000000018</v>
      </c>
      <c r="I50" s="1">
        <f t="shared" si="28"/>
        <v>2.0000000000000018E-2</v>
      </c>
      <c r="J50" s="3">
        <f t="shared" si="29"/>
        <v>0.11428571428571439</v>
      </c>
    </row>
    <row r="51" spans="1:10" ht="16" customHeight="1" x14ac:dyDescent="0.2">
      <c r="A51" s="2" t="s">
        <v>17</v>
      </c>
      <c r="B51" s="6">
        <v>0</v>
      </c>
      <c r="C51" s="1">
        <f>'🧮 Base émissions'!C7*B51</f>
        <v>0</v>
      </c>
      <c r="D51" s="1">
        <f t="shared" si="24"/>
        <v>0</v>
      </c>
      <c r="E51" s="1">
        <f t="shared" si="26"/>
        <v>0</v>
      </c>
      <c r="F51" s="3">
        <f t="shared" si="27"/>
        <v>0</v>
      </c>
      <c r="G51" s="1">
        <f>'🧮 Base émissions'!H7*B51</f>
        <v>0</v>
      </c>
      <c r="H51" s="1">
        <f t="shared" si="25"/>
        <v>0</v>
      </c>
      <c r="I51" s="1">
        <f t="shared" si="28"/>
        <v>0</v>
      </c>
      <c r="J51" s="3">
        <f t="shared" si="29"/>
        <v>0</v>
      </c>
    </row>
    <row r="52" spans="1:10" ht="16" customHeight="1" x14ac:dyDescent="0.2">
      <c r="A52" s="2" t="s">
        <v>18</v>
      </c>
      <c r="B52" s="6">
        <v>0</v>
      </c>
      <c r="C52" s="1">
        <f>'🧮 Base émissions'!C8*B52</f>
        <v>0</v>
      </c>
      <c r="D52" s="1">
        <f t="shared" si="24"/>
        <v>0</v>
      </c>
      <c r="E52" s="1">
        <f t="shared" si="26"/>
        <v>0</v>
      </c>
      <c r="F52" s="3">
        <f t="shared" si="27"/>
        <v>0</v>
      </c>
      <c r="G52" s="1">
        <f>'🧮 Base émissions'!H8*B52</f>
        <v>0</v>
      </c>
      <c r="H52" s="1">
        <f t="shared" si="25"/>
        <v>0</v>
      </c>
      <c r="I52" s="1">
        <f t="shared" si="28"/>
        <v>0</v>
      </c>
      <c r="J52" s="3">
        <f t="shared" si="29"/>
        <v>0</v>
      </c>
    </row>
    <row r="53" spans="1:10" ht="16" customHeight="1" x14ac:dyDescent="0.2">
      <c r="A53" s="2" t="s">
        <v>19</v>
      </c>
      <c r="B53" s="6">
        <v>0</v>
      </c>
      <c r="C53" s="1">
        <f>'🧮 Base émissions'!C9*B53</f>
        <v>0</v>
      </c>
      <c r="D53" s="1">
        <f t="shared" si="24"/>
        <v>0</v>
      </c>
      <c r="E53" s="1">
        <f t="shared" si="26"/>
        <v>0</v>
      </c>
      <c r="F53" s="3">
        <f t="shared" si="27"/>
        <v>0</v>
      </c>
      <c r="G53" s="1">
        <f>'🧮 Base émissions'!H9*B53</f>
        <v>0</v>
      </c>
      <c r="H53" s="1">
        <f t="shared" si="25"/>
        <v>0</v>
      </c>
      <c r="I53" s="1">
        <f t="shared" si="28"/>
        <v>0</v>
      </c>
      <c r="J53" s="3">
        <f t="shared" si="29"/>
        <v>0</v>
      </c>
    </row>
    <row r="54" spans="1:10" ht="16" customHeight="1" x14ac:dyDescent="0.2">
      <c r="A54" s="10" t="s">
        <v>20</v>
      </c>
      <c r="B54" s="11">
        <v>1</v>
      </c>
      <c r="C54" s="12">
        <f>'🧮 Base émissions'!C10*B54</f>
        <v>0.39999999999999991</v>
      </c>
      <c r="D54" s="12">
        <f t="shared" si="24"/>
        <v>399.99999999999989</v>
      </c>
      <c r="E54" s="12">
        <f t="shared" si="26"/>
        <v>0.39999999999999991</v>
      </c>
      <c r="F54" s="13">
        <f t="shared" si="27"/>
        <v>2.2857142857142851</v>
      </c>
      <c r="G54" s="12">
        <f>'🧮 Base émissions'!H10*B54</f>
        <v>0.60999999999999988</v>
      </c>
      <c r="H54" s="12">
        <f t="shared" si="25"/>
        <v>609.99999999999989</v>
      </c>
      <c r="I54" s="12">
        <f t="shared" si="28"/>
        <v>0.60999999999999988</v>
      </c>
      <c r="J54" s="13">
        <f t="shared" si="29"/>
        <v>3.4857142857142853</v>
      </c>
    </row>
    <row r="55" spans="1:10" s="15" customFormat="1" x14ac:dyDescent="0.2">
      <c r="A55" s="14" t="s">
        <v>2</v>
      </c>
      <c r="C55" s="17">
        <f>SUM(C47:C54)</f>
        <v>0.47</v>
      </c>
      <c r="D55" s="17">
        <f t="shared" si="24"/>
        <v>470</v>
      </c>
      <c r="E55" s="17">
        <f>D55/1000</f>
        <v>0.47</v>
      </c>
      <c r="F55" s="18">
        <f>E55/0.175</f>
        <v>2.6857142857142859</v>
      </c>
      <c r="G55" s="15">
        <f>SUM(G47:G54)</f>
        <v>0.71999999999999975</v>
      </c>
      <c r="H55" s="15">
        <f t="shared" si="25"/>
        <v>719.99999999999977</v>
      </c>
      <c r="I55" s="15">
        <f t="shared" si="28"/>
        <v>0.71999999999999975</v>
      </c>
      <c r="J55" s="22">
        <f>I55/9</f>
        <v>7.9999999999999974E-2</v>
      </c>
    </row>
  </sheetData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5361C4-455B-6D4E-A881-8247D2603301}">
          <x14:formula1>
            <xm:f>'▾ Listes déroulantes'!$A:$A</xm:f>
          </x14:formula1>
          <xm:sqref>B47:B54 B36:B43 B25:B32 B14:B21 B3:B10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B2599-6881-3446-85AD-EA89C2AA8EF2}">
  <dimension ref="A1:J55"/>
  <sheetViews>
    <sheetView workbookViewId="0">
      <selection activeCell="C19" sqref="C19"/>
    </sheetView>
  </sheetViews>
  <sheetFormatPr baseColWidth="10" defaultColWidth="10.83203125" defaultRowHeight="16" x14ac:dyDescent="0.2"/>
  <cols>
    <col min="1" max="1" width="25.83203125" style="2" customWidth="1"/>
    <col min="2" max="10" width="15.83203125" style="1" customWidth="1"/>
    <col min="11" max="16384" width="10.83203125" style="1"/>
  </cols>
  <sheetData>
    <row r="1" spans="1:10" s="19" customFormat="1" ht="30" customHeight="1" x14ac:dyDescent="0.2">
      <c r="A1" s="35" t="s">
        <v>3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0" customHeight="1" x14ac:dyDescent="0.2">
      <c r="A2" s="21" t="str">
        <f>'📄 Pages'!A2</f>
        <v>1. Accueil</v>
      </c>
      <c r="B2" s="8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16" t="s">
        <v>9</v>
      </c>
      <c r="H2" s="5" t="s">
        <v>10</v>
      </c>
      <c r="I2" s="5" t="s">
        <v>11</v>
      </c>
      <c r="J2" s="5" t="s">
        <v>12</v>
      </c>
    </row>
    <row r="3" spans="1:10" ht="16" customHeight="1" x14ac:dyDescent="0.2">
      <c r="A3" s="2" t="s">
        <v>13</v>
      </c>
      <c r="B3" s="6">
        <v>0</v>
      </c>
      <c r="C3" s="1">
        <f>'🧮 Base émissions'!C3*B3</f>
        <v>0</v>
      </c>
      <c r="D3" s="1">
        <f t="shared" ref="D3:D11" si="0">C3*1000</f>
        <v>0</v>
      </c>
      <c r="E3" s="1">
        <f>D3/1000</f>
        <v>0</v>
      </c>
      <c r="F3" s="3">
        <f>E3/0.175</f>
        <v>0</v>
      </c>
      <c r="G3" s="1">
        <f>'🧮 Base émissions'!H3*B3</f>
        <v>0</v>
      </c>
      <c r="H3" s="1">
        <f t="shared" ref="H3:H11" si="1">G3*1000</f>
        <v>0</v>
      </c>
      <c r="I3" s="1">
        <f>H3/1000</f>
        <v>0</v>
      </c>
      <c r="J3" s="3">
        <f>I3/0.175</f>
        <v>0</v>
      </c>
    </row>
    <row r="4" spans="1:10" ht="16" customHeight="1" x14ac:dyDescent="0.2">
      <c r="A4" s="2" t="s">
        <v>14</v>
      </c>
      <c r="B4" s="6">
        <v>0</v>
      </c>
      <c r="C4" s="1">
        <f>'🧮 Base émissions'!C4*B4</f>
        <v>0</v>
      </c>
      <c r="D4" s="1">
        <f t="shared" si="0"/>
        <v>0</v>
      </c>
      <c r="E4" s="1">
        <f>D4/1000</f>
        <v>0</v>
      </c>
      <c r="F4" s="3">
        <f>E4/0.175</f>
        <v>0</v>
      </c>
      <c r="G4" s="1">
        <f>'🧮 Base émissions'!H4*B4</f>
        <v>0</v>
      </c>
      <c r="H4" s="1">
        <f t="shared" si="1"/>
        <v>0</v>
      </c>
      <c r="I4" s="1">
        <f>H4/1000</f>
        <v>0</v>
      </c>
      <c r="J4" s="3">
        <f>I4/0.175</f>
        <v>0</v>
      </c>
    </row>
    <row r="5" spans="1:10" ht="16" customHeight="1" x14ac:dyDescent="0.2">
      <c r="A5" s="2" t="s">
        <v>15</v>
      </c>
      <c r="B5" s="6">
        <v>1</v>
      </c>
      <c r="C5" s="1">
        <f>'🧮 Base émissions'!C5*B5</f>
        <v>2.0000000000000018E-2</v>
      </c>
      <c r="D5" s="1">
        <f t="shared" si="0"/>
        <v>20.000000000000018</v>
      </c>
      <c r="E5" s="1">
        <f t="shared" ref="E5:E10" si="2">D5/1000</f>
        <v>2.0000000000000018E-2</v>
      </c>
      <c r="F5" s="3">
        <f t="shared" ref="F5:F10" si="3">E5/0.175</f>
        <v>0.11428571428571439</v>
      </c>
      <c r="G5" s="1">
        <f>'🧮 Base émissions'!H5*B5</f>
        <v>2.9999999999999805E-2</v>
      </c>
      <c r="H5" s="1">
        <f t="shared" si="1"/>
        <v>29.999999999999805</v>
      </c>
      <c r="I5" s="1">
        <f t="shared" ref="I5:I11" si="4">H5/1000</f>
        <v>2.9999999999999805E-2</v>
      </c>
      <c r="J5" s="3">
        <f t="shared" ref="J5:J10" si="5">I5/0.175</f>
        <v>0.17142857142857032</v>
      </c>
    </row>
    <row r="6" spans="1:10" ht="16" customHeight="1" x14ac:dyDescent="0.2">
      <c r="A6" s="2" t="s">
        <v>16</v>
      </c>
      <c r="B6" s="6">
        <v>3</v>
      </c>
      <c r="C6" s="1">
        <f>'🧮 Base émissions'!C6*B6</f>
        <v>3.0000000000000027E-2</v>
      </c>
      <c r="D6" s="1">
        <f t="shared" si="0"/>
        <v>30.000000000000028</v>
      </c>
      <c r="E6" s="1">
        <f t="shared" si="2"/>
        <v>3.000000000000003E-2</v>
      </c>
      <c r="F6" s="3">
        <f t="shared" si="3"/>
        <v>0.17142857142857162</v>
      </c>
      <c r="G6" s="1">
        <f>'🧮 Base émissions'!H6*B6</f>
        <v>6.0000000000000053E-2</v>
      </c>
      <c r="H6" s="1">
        <f t="shared" si="1"/>
        <v>60.000000000000057</v>
      </c>
      <c r="I6" s="1">
        <f t="shared" si="4"/>
        <v>6.000000000000006E-2</v>
      </c>
      <c r="J6" s="3">
        <f t="shared" si="5"/>
        <v>0.34285714285714325</v>
      </c>
    </row>
    <row r="7" spans="1:10" ht="16" customHeight="1" x14ac:dyDescent="0.2">
      <c r="A7" s="2" t="s">
        <v>17</v>
      </c>
      <c r="B7" s="6">
        <v>0</v>
      </c>
      <c r="C7" s="1">
        <f>'🧮 Base émissions'!C7*B7</f>
        <v>0</v>
      </c>
      <c r="D7" s="1">
        <f t="shared" si="0"/>
        <v>0</v>
      </c>
      <c r="E7" s="1">
        <f t="shared" si="2"/>
        <v>0</v>
      </c>
      <c r="F7" s="3">
        <f t="shared" si="3"/>
        <v>0</v>
      </c>
      <c r="G7" s="1">
        <f>'🧮 Base émissions'!H7*B7</f>
        <v>0</v>
      </c>
      <c r="H7" s="1">
        <f t="shared" si="1"/>
        <v>0</v>
      </c>
      <c r="I7" s="1">
        <f t="shared" si="4"/>
        <v>0</v>
      </c>
      <c r="J7" s="3">
        <f t="shared" si="5"/>
        <v>0</v>
      </c>
    </row>
    <row r="8" spans="1:10" ht="16" customHeight="1" x14ac:dyDescent="0.2">
      <c r="A8" s="2" t="s">
        <v>18</v>
      </c>
      <c r="B8" s="6">
        <v>0</v>
      </c>
      <c r="C8" s="1">
        <f>'🧮 Base émissions'!C8*B8</f>
        <v>0</v>
      </c>
      <c r="D8" s="1">
        <f t="shared" si="0"/>
        <v>0</v>
      </c>
      <c r="E8" s="1">
        <f t="shared" si="2"/>
        <v>0</v>
      </c>
      <c r="F8" s="3">
        <f t="shared" si="3"/>
        <v>0</v>
      </c>
      <c r="G8" s="1">
        <f>'🧮 Base émissions'!H8*B8</f>
        <v>0</v>
      </c>
      <c r="H8" s="1">
        <f t="shared" si="1"/>
        <v>0</v>
      </c>
      <c r="I8" s="1">
        <f t="shared" si="4"/>
        <v>0</v>
      </c>
      <c r="J8" s="3">
        <f t="shared" si="5"/>
        <v>0</v>
      </c>
    </row>
    <row r="9" spans="1:10" ht="16" customHeight="1" x14ac:dyDescent="0.2">
      <c r="A9" s="2" t="s">
        <v>19</v>
      </c>
      <c r="B9" s="6">
        <v>6</v>
      </c>
      <c r="C9" s="1">
        <f>'🧮 Base émissions'!C9*B9</f>
        <v>6.0000000000000053E-2</v>
      </c>
      <c r="D9" s="1">
        <f t="shared" si="0"/>
        <v>60.000000000000057</v>
      </c>
      <c r="E9" s="1">
        <f t="shared" si="2"/>
        <v>6.000000000000006E-2</v>
      </c>
      <c r="F9" s="3">
        <f t="shared" si="3"/>
        <v>0.34285714285714325</v>
      </c>
      <c r="G9" s="1">
        <f>'🧮 Base émissions'!H9*B9</f>
        <v>0.12000000000000011</v>
      </c>
      <c r="H9" s="1">
        <f t="shared" si="1"/>
        <v>120.00000000000011</v>
      </c>
      <c r="I9" s="1">
        <f t="shared" si="4"/>
        <v>0.12000000000000012</v>
      </c>
      <c r="J9" s="3">
        <f t="shared" si="5"/>
        <v>0.6857142857142865</v>
      </c>
    </row>
    <row r="10" spans="1:10" ht="16" customHeight="1" x14ac:dyDescent="0.2">
      <c r="A10" s="10" t="s">
        <v>20</v>
      </c>
      <c r="B10" s="11">
        <v>0</v>
      </c>
      <c r="C10" s="12">
        <f>'🧮 Base émissions'!C10*B10</f>
        <v>0</v>
      </c>
      <c r="D10" s="12">
        <f t="shared" si="0"/>
        <v>0</v>
      </c>
      <c r="E10" s="12">
        <f t="shared" si="2"/>
        <v>0</v>
      </c>
      <c r="F10" s="13">
        <f t="shared" si="3"/>
        <v>0</v>
      </c>
      <c r="G10" s="12">
        <f>'🧮 Base émissions'!H10*B10</f>
        <v>0</v>
      </c>
      <c r="H10" s="12">
        <f t="shared" si="1"/>
        <v>0</v>
      </c>
      <c r="I10" s="12">
        <f t="shared" si="4"/>
        <v>0</v>
      </c>
      <c r="J10" s="13">
        <f t="shared" si="5"/>
        <v>0</v>
      </c>
    </row>
    <row r="11" spans="1:10" s="15" customFormat="1" x14ac:dyDescent="0.2">
      <c r="A11" s="14" t="s">
        <v>2</v>
      </c>
      <c r="C11" s="17">
        <f>SUM(C3:C10)</f>
        <v>0.1100000000000001</v>
      </c>
      <c r="D11" s="17">
        <f t="shared" si="0"/>
        <v>110.0000000000001</v>
      </c>
      <c r="E11" s="17">
        <f>D11/1000</f>
        <v>0.1100000000000001</v>
      </c>
      <c r="F11" s="18">
        <f>E11/0.175</f>
        <v>0.62857142857142922</v>
      </c>
      <c r="G11" s="15">
        <f>SUM(G3:G10)</f>
        <v>0.20999999999999996</v>
      </c>
      <c r="H11" s="15">
        <f t="shared" si="1"/>
        <v>209.99999999999997</v>
      </c>
      <c r="I11" s="15">
        <f t="shared" si="4"/>
        <v>0.20999999999999996</v>
      </c>
      <c r="J11" s="22">
        <f>I11/9</f>
        <v>2.3333333333333331E-2</v>
      </c>
    </row>
    <row r="13" spans="1:10" ht="20" customHeight="1" x14ac:dyDescent="0.2">
      <c r="A13" s="21" t="str">
        <f>'📄 Pages'!A3</f>
        <v>2. A Propos</v>
      </c>
      <c r="B13" s="8" t="s">
        <v>4</v>
      </c>
      <c r="C13" s="4" t="s">
        <v>5</v>
      </c>
      <c r="D13" s="4" t="s">
        <v>6</v>
      </c>
      <c r="E13" s="4" t="s">
        <v>7</v>
      </c>
      <c r="F13" s="4" t="s">
        <v>8</v>
      </c>
      <c r="G13" s="16" t="s">
        <v>9</v>
      </c>
      <c r="H13" s="5" t="s">
        <v>10</v>
      </c>
      <c r="I13" s="5" t="s">
        <v>11</v>
      </c>
      <c r="J13" s="5" t="s">
        <v>12</v>
      </c>
    </row>
    <row r="14" spans="1:10" ht="16" customHeight="1" x14ac:dyDescent="0.2">
      <c r="A14" s="2" t="s">
        <v>13</v>
      </c>
      <c r="B14" s="6">
        <v>0</v>
      </c>
      <c r="C14" s="1">
        <f>'🧮 Base émissions'!C3*B14</f>
        <v>0</v>
      </c>
      <c r="D14" s="1">
        <f t="shared" ref="D14:D22" si="6">C14*1000</f>
        <v>0</v>
      </c>
      <c r="E14" s="1">
        <f>D14/1000</f>
        <v>0</v>
      </c>
      <c r="F14" s="3">
        <f>E14/0.175</f>
        <v>0</v>
      </c>
      <c r="G14" s="1">
        <f>'🧮 Base émissions'!H3*B14</f>
        <v>0</v>
      </c>
      <c r="H14" s="1">
        <f t="shared" ref="H14:H22" si="7">G14*1000</f>
        <v>0</v>
      </c>
      <c r="I14" s="1">
        <f>H14/1000</f>
        <v>0</v>
      </c>
      <c r="J14" s="3">
        <f>I14/0.175</f>
        <v>0</v>
      </c>
    </row>
    <row r="15" spans="1:10" ht="16" customHeight="1" x14ac:dyDescent="0.2">
      <c r="A15" s="2" t="s">
        <v>14</v>
      </c>
      <c r="B15" s="6">
        <v>1</v>
      </c>
      <c r="C15" s="1">
        <f>'🧮 Base émissions'!C4*B15</f>
        <v>4.0000000000000036E-2</v>
      </c>
      <c r="D15" s="1">
        <f t="shared" si="6"/>
        <v>40.000000000000036</v>
      </c>
      <c r="E15" s="1">
        <f>D15/1000</f>
        <v>4.0000000000000036E-2</v>
      </c>
      <c r="F15" s="3">
        <f>E15/0.175</f>
        <v>0.22857142857142879</v>
      </c>
      <c r="G15" s="1">
        <f>'🧮 Base émissions'!H4*B15</f>
        <v>6.0000000000000053E-2</v>
      </c>
      <c r="H15" s="1">
        <f t="shared" si="7"/>
        <v>60.000000000000057</v>
      </c>
      <c r="I15" s="1">
        <f>H15/1000</f>
        <v>6.000000000000006E-2</v>
      </c>
      <c r="J15" s="3">
        <f>I15/0.175</f>
        <v>0.34285714285714325</v>
      </c>
    </row>
    <row r="16" spans="1:10" ht="16" customHeight="1" x14ac:dyDescent="0.2">
      <c r="A16" s="2" t="s">
        <v>15</v>
      </c>
      <c r="B16" s="6">
        <v>3</v>
      </c>
      <c r="C16" s="1">
        <f>'🧮 Base émissions'!C5*B16</f>
        <v>6.0000000000000053E-2</v>
      </c>
      <c r="D16" s="1">
        <f t="shared" si="6"/>
        <v>60.000000000000057</v>
      </c>
      <c r="E16" s="1">
        <f t="shared" ref="E16:E21" si="8">D16/1000</f>
        <v>6.000000000000006E-2</v>
      </c>
      <c r="F16" s="3">
        <f t="shared" ref="F16:F21" si="9">E16/0.175</f>
        <v>0.34285714285714325</v>
      </c>
      <c r="G16" s="1">
        <f>'🧮 Base émissions'!H5*B16</f>
        <v>8.9999999999999414E-2</v>
      </c>
      <c r="H16" s="1">
        <f t="shared" si="7"/>
        <v>89.999999999999417</v>
      </c>
      <c r="I16" s="1">
        <f t="shared" ref="I16:I22" si="10">H16/1000</f>
        <v>8.9999999999999414E-2</v>
      </c>
      <c r="J16" s="3">
        <f t="shared" ref="J16:J21" si="11">I16/0.175</f>
        <v>0.51428571428571102</v>
      </c>
    </row>
    <row r="17" spans="1:10" ht="16" customHeight="1" x14ac:dyDescent="0.2">
      <c r="A17" s="2" t="s">
        <v>16</v>
      </c>
      <c r="B17" s="6">
        <v>2</v>
      </c>
      <c r="C17" s="1">
        <f>'🧮 Base émissions'!C6*B17</f>
        <v>2.0000000000000018E-2</v>
      </c>
      <c r="D17" s="1">
        <f t="shared" si="6"/>
        <v>20.000000000000018</v>
      </c>
      <c r="E17" s="1">
        <f t="shared" si="8"/>
        <v>2.0000000000000018E-2</v>
      </c>
      <c r="F17" s="3">
        <f t="shared" si="9"/>
        <v>0.11428571428571439</v>
      </c>
      <c r="G17" s="1">
        <f>'🧮 Base émissions'!H6*B17</f>
        <v>4.0000000000000036E-2</v>
      </c>
      <c r="H17" s="1">
        <f t="shared" si="7"/>
        <v>40.000000000000036</v>
      </c>
      <c r="I17" s="1">
        <f t="shared" si="10"/>
        <v>4.0000000000000036E-2</v>
      </c>
      <c r="J17" s="3">
        <f t="shared" si="11"/>
        <v>0.22857142857142879</v>
      </c>
    </row>
    <row r="18" spans="1:10" ht="16" customHeight="1" x14ac:dyDescent="0.2">
      <c r="A18" s="2" t="s">
        <v>17</v>
      </c>
      <c r="B18" s="6">
        <v>0</v>
      </c>
      <c r="C18" s="1">
        <f>'🧮 Base émissions'!C7*B18</f>
        <v>0</v>
      </c>
      <c r="D18" s="1">
        <f t="shared" si="6"/>
        <v>0</v>
      </c>
      <c r="E18" s="1">
        <f t="shared" si="8"/>
        <v>0</v>
      </c>
      <c r="F18" s="3">
        <f t="shared" si="9"/>
        <v>0</v>
      </c>
      <c r="G18" s="1">
        <f>'🧮 Base émissions'!H7*B18</f>
        <v>0</v>
      </c>
      <c r="H18" s="1">
        <f t="shared" si="7"/>
        <v>0</v>
      </c>
      <c r="I18" s="1">
        <f t="shared" si="10"/>
        <v>0</v>
      </c>
      <c r="J18" s="3">
        <f t="shared" si="11"/>
        <v>0</v>
      </c>
    </row>
    <row r="19" spans="1:10" ht="16" customHeight="1" x14ac:dyDescent="0.2">
      <c r="A19" s="2" t="s">
        <v>18</v>
      </c>
      <c r="B19" s="6">
        <v>0</v>
      </c>
      <c r="C19" s="1">
        <f>'🧮 Base émissions'!C8*B19</f>
        <v>0</v>
      </c>
      <c r="D19" s="1">
        <f t="shared" si="6"/>
        <v>0</v>
      </c>
      <c r="E19" s="1">
        <f t="shared" si="8"/>
        <v>0</v>
      </c>
      <c r="F19" s="3">
        <f t="shared" si="9"/>
        <v>0</v>
      </c>
      <c r="G19" s="1">
        <f>'🧮 Base émissions'!H8*B19</f>
        <v>0</v>
      </c>
      <c r="H19" s="1">
        <f t="shared" si="7"/>
        <v>0</v>
      </c>
      <c r="I19" s="1">
        <f t="shared" si="10"/>
        <v>0</v>
      </c>
      <c r="J19" s="3">
        <f t="shared" si="11"/>
        <v>0</v>
      </c>
    </row>
    <row r="20" spans="1:10" ht="16" customHeight="1" x14ac:dyDescent="0.2">
      <c r="A20" s="2" t="s">
        <v>19</v>
      </c>
      <c r="B20" s="6">
        <v>3</v>
      </c>
      <c r="C20" s="1">
        <f>'🧮 Base émissions'!C9*B20</f>
        <v>3.0000000000000027E-2</v>
      </c>
      <c r="D20" s="1">
        <f t="shared" si="6"/>
        <v>30.000000000000028</v>
      </c>
      <c r="E20" s="1">
        <f t="shared" si="8"/>
        <v>3.000000000000003E-2</v>
      </c>
      <c r="F20" s="3">
        <f t="shared" si="9"/>
        <v>0.17142857142857162</v>
      </c>
      <c r="G20" s="1">
        <f>'🧮 Base émissions'!H9*B20</f>
        <v>6.0000000000000053E-2</v>
      </c>
      <c r="H20" s="1">
        <f t="shared" si="7"/>
        <v>60.000000000000057</v>
      </c>
      <c r="I20" s="1">
        <f t="shared" si="10"/>
        <v>6.000000000000006E-2</v>
      </c>
      <c r="J20" s="3">
        <f t="shared" si="11"/>
        <v>0.34285714285714325</v>
      </c>
    </row>
    <row r="21" spans="1:10" ht="16" customHeight="1" x14ac:dyDescent="0.2">
      <c r="A21" s="10" t="s">
        <v>20</v>
      </c>
      <c r="B21" s="11">
        <v>0</v>
      </c>
      <c r="C21" s="12">
        <f>'🧮 Base émissions'!C10*B21</f>
        <v>0</v>
      </c>
      <c r="D21" s="12">
        <f t="shared" si="6"/>
        <v>0</v>
      </c>
      <c r="E21" s="12">
        <f t="shared" si="8"/>
        <v>0</v>
      </c>
      <c r="F21" s="13">
        <f t="shared" si="9"/>
        <v>0</v>
      </c>
      <c r="G21" s="12">
        <f>'🧮 Base émissions'!H10*B21</f>
        <v>0</v>
      </c>
      <c r="H21" s="12">
        <f t="shared" si="7"/>
        <v>0</v>
      </c>
      <c r="I21" s="12">
        <f t="shared" si="10"/>
        <v>0</v>
      </c>
      <c r="J21" s="13">
        <f t="shared" si="11"/>
        <v>0</v>
      </c>
    </row>
    <row r="22" spans="1:10" s="15" customFormat="1" x14ac:dyDescent="0.2">
      <c r="A22" s="14" t="s">
        <v>2</v>
      </c>
      <c r="C22" s="17">
        <f>SUM(C14:C21)</f>
        <v>0.15000000000000013</v>
      </c>
      <c r="D22" s="17">
        <f t="shared" si="6"/>
        <v>150.00000000000014</v>
      </c>
      <c r="E22" s="17">
        <f>D22/1000</f>
        <v>0.15000000000000013</v>
      </c>
      <c r="F22" s="18">
        <f>E22/0.175</f>
        <v>0.85714285714285798</v>
      </c>
      <c r="G22" s="15">
        <f>SUM(G14:G21)</f>
        <v>0.24999999999999956</v>
      </c>
      <c r="H22" s="15">
        <f t="shared" si="7"/>
        <v>249.99999999999955</v>
      </c>
      <c r="I22" s="15">
        <f t="shared" si="10"/>
        <v>0.24999999999999956</v>
      </c>
      <c r="J22" s="22">
        <f>I22/9</f>
        <v>2.7777777777777728E-2</v>
      </c>
    </row>
    <row r="24" spans="1:10" ht="20" customHeight="1" x14ac:dyDescent="0.2">
      <c r="A24" s="21" t="str">
        <f>'📄 Pages'!A4</f>
        <v>3. Prestations</v>
      </c>
      <c r="B24" s="8" t="s">
        <v>4</v>
      </c>
      <c r="C24" s="4" t="s">
        <v>5</v>
      </c>
      <c r="D24" s="4" t="s">
        <v>6</v>
      </c>
      <c r="E24" s="4" t="s">
        <v>7</v>
      </c>
      <c r="F24" s="4" t="s">
        <v>8</v>
      </c>
      <c r="G24" s="16" t="s">
        <v>9</v>
      </c>
      <c r="H24" s="5" t="s">
        <v>10</v>
      </c>
      <c r="I24" s="5" t="s">
        <v>11</v>
      </c>
      <c r="J24" s="5" t="s">
        <v>12</v>
      </c>
    </row>
    <row r="25" spans="1:10" ht="16" customHeight="1" x14ac:dyDescent="0.2">
      <c r="A25" s="2" t="s">
        <v>13</v>
      </c>
      <c r="B25" s="6">
        <v>0</v>
      </c>
      <c r="C25" s="1">
        <f>'🧮 Base émissions'!C3*B25</f>
        <v>0</v>
      </c>
      <c r="D25" s="1">
        <f t="shared" ref="D25:D33" si="12">C25*1000</f>
        <v>0</v>
      </c>
      <c r="E25" s="1">
        <f>D25/1000</f>
        <v>0</v>
      </c>
      <c r="F25" s="3">
        <f>E25/0.175</f>
        <v>0</v>
      </c>
      <c r="G25" s="1">
        <f>'🧮 Base émissions'!H3*B25</f>
        <v>0</v>
      </c>
      <c r="H25" s="1">
        <f t="shared" ref="H25:H33" si="13">G25*1000</f>
        <v>0</v>
      </c>
      <c r="I25" s="1">
        <f>H25/1000</f>
        <v>0</v>
      </c>
      <c r="J25" s="3">
        <f>I25/0.175</f>
        <v>0</v>
      </c>
    </row>
    <row r="26" spans="1:10" ht="16" customHeight="1" x14ac:dyDescent="0.2">
      <c r="A26" s="2" t="s">
        <v>14</v>
      </c>
      <c r="B26" s="6">
        <v>1</v>
      </c>
      <c r="C26" s="1">
        <f>'🧮 Base émissions'!C4*B26</f>
        <v>4.0000000000000036E-2</v>
      </c>
      <c r="D26" s="1">
        <f t="shared" si="12"/>
        <v>40.000000000000036</v>
      </c>
      <c r="E26" s="1">
        <f>D26/1000</f>
        <v>4.0000000000000036E-2</v>
      </c>
      <c r="F26" s="3">
        <f>E26/0.175</f>
        <v>0.22857142857142879</v>
      </c>
      <c r="G26" s="1">
        <f>'🧮 Base émissions'!H4*B26</f>
        <v>6.0000000000000053E-2</v>
      </c>
      <c r="H26" s="1">
        <f t="shared" si="13"/>
        <v>60.000000000000057</v>
      </c>
      <c r="I26" s="1">
        <f>H26/1000</f>
        <v>6.000000000000006E-2</v>
      </c>
      <c r="J26" s="3">
        <f>I26/0.175</f>
        <v>0.34285714285714325</v>
      </c>
    </row>
    <row r="27" spans="1:10" ht="16" customHeight="1" x14ac:dyDescent="0.2">
      <c r="A27" s="2" t="s">
        <v>15</v>
      </c>
      <c r="B27" s="6">
        <v>8</v>
      </c>
      <c r="C27" s="1">
        <f>'🧮 Base émissions'!C5*B27</f>
        <v>0.16000000000000014</v>
      </c>
      <c r="D27" s="1">
        <f t="shared" si="12"/>
        <v>160.00000000000014</v>
      </c>
      <c r="E27" s="1">
        <f t="shared" ref="E27:E32" si="14">D27/1000</f>
        <v>0.16000000000000014</v>
      </c>
      <c r="F27" s="3">
        <f t="shared" ref="F27:F32" si="15">E27/0.175</f>
        <v>0.91428571428571515</v>
      </c>
      <c r="G27" s="1">
        <f>'🧮 Base émissions'!H5*B27</f>
        <v>0.23999999999999844</v>
      </c>
      <c r="H27" s="1">
        <f t="shared" si="13"/>
        <v>239.99999999999844</v>
      </c>
      <c r="I27" s="1">
        <f t="shared" ref="I27:I33" si="16">H27/1000</f>
        <v>0.23999999999999844</v>
      </c>
      <c r="J27" s="3">
        <f t="shared" ref="J27:J32" si="17">I27/0.175</f>
        <v>1.3714285714285626</v>
      </c>
    </row>
    <row r="28" spans="1:10" ht="16" customHeight="1" x14ac:dyDescent="0.2">
      <c r="A28" s="2" t="s">
        <v>16</v>
      </c>
      <c r="B28" s="6">
        <v>2</v>
      </c>
      <c r="C28" s="1">
        <f>'🧮 Base émissions'!C6*B28</f>
        <v>2.0000000000000018E-2</v>
      </c>
      <c r="D28" s="1">
        <f t="shared" si="12"/>
        <v>20.000000000000018</v>
      </c>
      <c r="E28" s="1">
        <f t="shared" si="14"/>
        <v>2.0000000000000018E-2</v>
      </c>
      <c r="F28" s="3">
        <f t="shared" si="15"/>
        <v>0.11428571428571439</v>
      </c>
      <c r="G28" s="1">
        <f>'🧮 Base émissions'!H6*B28</f>
        <v>4.0000000000000036E-2</v>
      </c>
      <c r="H28" s="1">
        <f t="shared" si="13"/>
        <v>40.000000000000036</v>
      </c>
      <c r="I28" s="1">
        <f t="shared" si="16"/>
        <v>4.0000000000000036E-2</v>
      </c>
      <c r="J28" s="3">
        <f t="shared" si="17"/>
        <v>0.22857142857142879</v>
      </c>
    </row>
    <row r="29" spans="1:10" ht="16" customHeight="1" x14ac:dyDescent="0.2">
      <c r="A29" s="2" t="s">
        <v>17</v>
      </c>
      <c r="B29" s="6">
        <v>0</v>
      </c>
      <c r="C29" s="1">
        <f>'🧮 Base émissions'!C7*B29</f>
        <v>0</v>
      </c>
      <c r="D29" s="1">
        <f t="shared" si="12"/>
        <v>0</v>
      </c>
      <c r="E29" s="1">
        <f t="shared" si="14"/>
        <v>0</v>
      </c>
      <c r="F29" s="3">
        <f t="shared" si="15"/>
        <v>0</v>
      </c>
      <c r="G29" s="1">
        <f>'🧮 Base émissions'!H7*B29</f>
        <v>0</v>
      </c>
      <c r="H29" s="1">
        <f t="shared" si="13"/>
        <v>0</v>
      </c>
      <c r="I29" s="1">
        <f t="shared" si="16"/>
        <v>0</v>
      </c>
      <c r="J29" s="3">
        <f t="shared" si="17"/>
        <v>0</v>
      </c>
    </row>
    <row r="30" spans="1:10" ht="16" customHeight="1" x14ac:dyDescent="0.2">
      <c r="A30" s="2" t="s">
        <v>18</v>
      </c>
      <c r="B30" s="6">
        <v>0</v>
      </c>
      <c r="C30" s="1">
        <f>'🧮 Base émissions'!C8*B30</f>
        <v>0</v>
      </c>
      <c r="D30" s="1">
        <f t="shared" si="12"/>
        <v>0</v>
      </c>
      <c r="E30" s="1">
        <f t="shared" si="14"/>
        <v>0</v>
      </c>
      <c r="F30" s="3">
        <f t="shared" si="15"/>
        <v>0</v>
      </c>
      <c r="G30" s="1">
        <f>'🧮 Base émissions'!H8*B30</f>
        <v>0</v>
      </c>
      <c r="H30" s="1">
        <f t="shared" si="13"/>
        <v>0</v>
      </c>
      <c r="I30" s="1">
        <f t="shared" si="16"/>
        <v>0</v>
      </c>
      <c r="J30" s="3">
        <f t="shared" si="17"/>
        <v>0</v>
      </c>
    </row>
    <row r="31" spans="1:10" ht="16" customHeight="1" x14ac:dyDescent="0.2">
      <c r="A31" s="2" t="s">
        <v>19</v>
      </c>
      <c r="B31" s="6">
        <v>0</v>
      </c>
      <c r="C31" s="1">
        <f>'🧮 Base émissions'!C9*B31</f>
        <v>0</v>
      </c>
      <c r="D31" s="1">
        <f t="shared" si="12"/>
        <v>0</v>
      </c>
      <c r="E31" s="1">
        <f t="shared" si="14"/>
        <v>0</v>
      </c>
      <c r="F31" s="3">
        <f t="shared" si="15"/>
        <v>0</v>
      </c>
      <c r="G31" s="1">
        <f>'🧮 Base émissions'!H9*B31</f>
        <v>0</v>
      </c>
      <c r="H31" s="1">
        <f t="shared" si="13"/>
        <v>0</v>
      </c>
      <c r="I31" s="1">
        <f t="shared" si="16"/>
        <v>0</v>
      </c>
      <c r="J31" s="3">
        <f t="shared" si="17"/>
        <v>0</v>
      </c>
    </row>
    <row r="32" spans="1:10" ht="16" customHeight="1" x14ac:dyDescent="0.2">
      <c r="A32" s="10" t="s">
        <v>20</v>
      </c>
      <c r="B32" s="11">
        <v>0</v>
      </c>
      <c r="C32" s="12">
        <f>'🧮 Base émissions'!C10*B32</f>
        <v>0</v>
      </c>
      <c r="D32" s="12">
        <f t="shared" si="12"/>
        <v>0</v>
      </c>
      <c r="E32" s="12">
        <f t="shared" si="14"/>
        <v>0</v>
      </c>
      <c r="F32" s="13">
        <f t="shared" si="15"/>
        <v>0</v>
      </c>
      <c r="G32" s="12">
        <f>'🧮 Base émissions'!H10*B32</f>
        <v>0</v>
      </c>
      <c r="H32" s="12">
        <f t="shared" si="13"/>
        <v>0</v>
      </c>
      <c r="I32" s="12">
        <f t="shared" si="16"/>
        <v>0</v>
      </c>
      <c r="J32" s="13">
        <f t="shared" si="17"/>
        <v>0</v>
      </c>
    </row>
    <row r="33" spans="1:10" s="15" customFormat="1" x14ac:dyDescent="0.2">
      <c r="A33" s="14" t="s">
        <v>2</v>
      </c>
      <c r="C33" s="17">
        <f>SUM(C25:C32)</f>
        <v>0.2200000000000002</v>
      </c>
      <c r="D33" s="17">
        <f t="shared" si="12"/>
        <v>220.0000000000002</v>
      </c>
      <c r="E33" s="17">
        <f>D33/1000</f>
        <v>0.2200000000000002</v>
      </c>
      <c r="F33" s="18">
        <f>E33/0.175</f>
        <v>1.2571428571428584</v>
      </c>
      <c r="G33" s="15">
        <f>SUM(G25:G32)</f>
        <v>0.33999999999999853</v>
      </c>
      <c r="H33" s="15">
        <f t="shared" si="13"/>
        <v>339.99999999999852</v>
      </c>
      <c r="I33" s="15">
        <f t="shared" si="16"/>
        <v>0.33999999999999853</v>
      </c>
      <c r="J33" s="22">
        <f>I33/9</f>
        <v>3.7777777777777612E-2</v>
      </c>
    </row>
    <row r="35" spans="1:10" ht="20" customHeight="1" x14ac:dyDescent="0.2">
      <c r="A35" s="21" t="str">
        <f>'📄 Pages'!A5</f>
        <v>4. Clients</v>
      </c>
      <c r="B35" s="8" t="s">
        <v>4</v>
      </c>
      <c r="C35" s="4" t="s">
        <v>5</v>
      </c>
      <c r="D35" s="4" t="s">
        <v>6</v>
      </c>
      <c r="E35" s="4" t="s">
        <v>7</v>
      </c>
      <c r="F35" s="4" t="s">
        <v>8</v>
      </c>
      <c r="G35" s="16" t="s">
        <v>9</v>
      </c>
      <c r="H35" s="5" t="s">
        <v>10</v>
      </c>
      <c r="I35" s="5" t="s">
        <v>11</v>
      </c>
      <c r="J35" s="5" t="s">
        <v>12</v>
      </c>
    </row>
    <row r="36" spans="1:10" ht="16" customHeight="1" x14ac:dyDescent="0.2">
      <c r="A36" s="2" t="s">
        <v>13</v>
      </c>
      <c r="B36" s="6">
        <v>0</v>
      </c>
      <c r="C36" s="1">
        <f>'🧮 Base émissions'!C3*B36</f>
        <v>0</v>
      </c>
      <c r="D36" s="1">
        <f t="shared" ref="D36:D44" si="18">C36*1000</f>
        <v>0</v>
      </c>
      <c r="E36" s="1">
        <f>D36/1000</f>
        <v>0</v>
      </c>
      <c r="F36" s="3">
        <f>E36/0.175</f>
        <v>0</v>
      </c>
      <c r="G36" s="1">
        <f>'🧮 Base émissions'!H3*B36</f>
        <v>0</v>
      </c>
      <c r="H36" s="1">
        <f t="shared" ref="H36:H44" si="19">G36*1000</f>
        <v>0</v>
      </c>
      <c r="I36" s="1">
        <f>H36/1000</f>
        <v>0</v>
      </c>
      <c r="J36" s="3">
        <f>I36/0.175</f>
        <v>0</v>
      </c>
    </row>
    <row r="37" spans="1:10" ht="16" customHeight="1" x14ac:dyDescent="0.2">
      <c r="A37" s="2" t="s">
        <v>14</v>
      </c>
      <c r="B37" s="6">
        <v>0</v>
      </c>
      <c r="C37" s="1">
        <f>'🧮 Base émissions'!C4*B37</f>
        <v>0</v>
      </c>
      <c r="D37" s="1">
        <f t="shared" si="18"/>
        <v>0</v>
      </c>
      <c r="E37" s="1">
        <f>D37/1000</f>
        <v>0</v>
      </c>
      <c r="F37" s="3">
        <f>E37/0.175</f>
        <v>0</v>
      </c>
      <c r="G37" s="1">
        <f>'🧮 Base émissions'!H4*B37</f>
        <v>0</v>
      </c>
      <c r="H37" s="1">
        <f t="shared" si="19"/>
        <v>0</v>
      </c>
      <c r="I37" s="1">
        <f>H37/1000</f>
        <v>0</v>
      </c>
      <c r="J37" s="3">
        <f>I37/0.175</f>
        <v>0</v>
      </c>
    </row>
    <row r="38" spans="1:10" ht="16" customHeight="1" x14ac:dyDescent="0.2">
      <c r="A38" s="2" t="s">
        <v>15</v>
      </c>
      <c r="B38" s="6">
        <v>0</v>
      </c>
      <c r="C38" s="1">
        <f>'🧮 Base émissions'!C5*B38</f>
        <v>0</v>
      </c>
      <c r="D38" s="1">
        <f t="shared" si="18"/>
        <v>0</v>
      </c>
      <c r="E38" s="1">
        <f t="shared" ref="E38:E43" si="20">D38/1000</f>
        <v>0</v>
      </c>
      <c r="F38" s="3">
        <f t="shared" ref="F38:F43" si="21">E38/0.175</f>
        <v>0</v>
      </c>
      <c r="G38" s="1">
        <f>'🧮 Base émissions'!H5*B38</f>
        <v>0</v>
      </c>
      <c r="H38" s="1">
        <f t="shared" si="19"/>
        <v>0</v>
      </c>
      <c r="I38" s="1">
        <f t="shared" ref="I38:I44" si="22">H38/1000</f>
        <v>0</v>
      </c>
      <c r="J38" s="3">
        <f t="shared" ref="J38:J43" si="23">I38/0.175</f>
        <v>0</v>
      </c>
    </row>
    <row r="39" spans="1:10" ht="16" customHeight="1" x14ac:dyDescent="0.2">
      <c r="A39" s="2" t="s">
        <v>16</v>
      </c>
      <c r="B39" s="6">
        <v>1</v>
      </c>
      <c r="C39" s="1">
        <f>'🧮 Base émissions'!C6*B39</f>
        <v>1.0000000000000009E-2</v>
      </c>
      <c r="D39" s="1">
        <f t="shared" si="18"/>
        <v>10.000000000000009</v>
      </c>
      <c r="E39" s="1">
        <f t="shared" si="20"/>
        <v>1.0000000000000009E-2</v>
      </c>
      <c r="F39" s="3">
        <f t="shared" si="21"/>
        <v>5.7142857142857197E-2</v>
      </c>
      <c r="G39" s="1">
        <f>'🧮 Base émissions'!H6*B39</f>
        <v>2.0000000000000018E-2</v>
      </c>
      <c r="H39" s="1">
        <f t="shared" si="19"/>
        <v>20.000000000000018</v>
      </c>
      <c r="I39" s="1">
        <f t="shared" si="22"/>
        <v>2.0000000000000018E-2</v>
      </c>
      <c r="J39" s="3">
        <f t="shared" si="23"/>
        <v>0.11428571428571439</v>
      </c>
    </row>
    <row r="40" spans="1:10" ht="16" customHeight="1" x14ac:dyDescent="0.2">
      <c r="A40" s="2" t="s">
        <v>17</v>
      </c>
      <c r="B40" s="6">
        <v>0</v>
      </c>
      <c r="C40" s="1">
        <f>'🧮 Base émissions'!C7*B40</f>
        <v>0</v>
      </c>
      <c r="D40" s="1">
        <f t="shared" si="18"/>
        <v>0</v>
      </c>
      <c r="E40" s="1">
        <f t="shared" si="20"/>
        <v>0</v>
      </c>
      <c r="F40" s="3">
        <f t="shared" si="21"/>
        <v>0</v>
      </c>
      <c r="G40" s="1">
        <f>'🧮 Base émissions'!H7*B40</f>
        <v>0</v>
      </c>
      <c r="H40" s="1">
        <f t="shared" si="19"/>
        <v>0</v>
      </c>
      <c r="I40" s="1">
        <f t="shared" si="22"/>
        <v>0</v>
      </c>
      <c r="J40" s="3">
        <f t="shared" si="23"/>
        <v>0</v>
      </c>
    </row>
    <row r="41" spans="1:10" ht="16" customHeight="1" x14ac:dyDescent="0.2">
      <c r="A41" s="2" t="s">
        <v>18</v>
      </c>
      <c r="B41" s="6">
        <v>0</v>
      </c>
      <c r="C41" s="1">
        <f>'🧮 Base émissions'!C8*B41</f>
        <v>0</v>
      </c>
      <c r="D41" s="1">
        <f t="shared" si="18"/>
        <v>0</v>
      </c>
      <c r="E41" s="1">
        <f t="shared" si="20"/>
        <v>0</v>
      </c>
      <c r="F41" s="3">
        <f t="shared" si="21"/>
        <v>0</v>
      </c>
      <c r="G41" s="1">
        <f>'🧮 Base émissions'!H8*B41</f>
        <v>0</v>
      </c>
      <c r="H41" s="1">
        <f t="shared" si="19"/>
        <v>0</v>
      </c>
      <c r="I41" s="1">
        <f t="shared" si="22"/>
        <v>0</v>
      </c>
      <c r="J41" s="3">
        <f t="shared" si="23"/>
        <v>0</v>
      </c>
    </row>
    <row r="42" spans="1:10" ht="16" customHeight="1" x14ac:dyDescent="0.2">
      <c r="A42" s="2" t="s">
        <v>19</v>
      </c>
      <c r="B42" s="6">
        <v>10</v>
      </c>
      <c r="C42" s="1">
        <f>'🧮 Base émissions'!C9*B42</f>
        <v>0.10000000000000009</v>
      </c>
      <c r="D42" s="1">
        <f t="shared" si="18"/>
        <v>100.00000000000009</v>
      </c>
      <c r="E42" s="1">
        <f t="shared" si="20"/>
        <v>0.10000000000000009</v>
      </c>
      <c r="F42" s="3">
        <f t="shared" si="21"/>
        <v>0.57142857142857195</v>
      </c>
      <c r="G42" s="1">
        <f>'🧮 Base émissions'!H9*B42</f>
        <v>0.20000000000000018</v>
      </c>
      <c r="H42" s="1">
        <f t="shared" si="19"/>
        <v>200.00000000000017</v>
      </c>
      <c r="I42" s="1">
        <f t="shared" si="22"/>
        <v>0.20000000000000018</v>
      </c>
      <c r="J42" s="3">
        <f t="shared" si="23"/>
        <v>1.1428571428571439</v>
      </c>
    </row>
    <row r="43" spans="1:10" ht="16" customHeight="1" x14ac:dyDescent="0.2">
      <c r="A43" s="10" t="s">
        <v>20</v>
      </c>
      <c r="B43" s="11">
        <v>0</v>
      </c>
      <c r="C43" s="12">
        <f>'🧮 Base émissions'!C10*B43</f>
        <v>0</v>
      </c>
      <c r="D43" s="12">
        <f t="shared" si="18"/>
        <v>0</v>
      </c>
      <c r="E43" s="12">
        <f t="shared" si="20"/>
        <v>0</v>
      </c>
      <c r="F43" s="13">
        <f t="shared" si="21"/>
        <v>0</v>
      </c>
      <c r="G43" s="12">
        <f>'🧮 Base émissions'!H10*B43</f>
        <v>0</v>
      </c>
      <c r="H43" s="12">
        <f t="shared" si="19"/>
        <v>0</v>
      </c>
      <c r="I43" s="12">
        <f t="shared" si="22"/>
        <v>0</v>
      </c>
      <c r="J43" s="13">
        <f t="shared" si="23"/>
        <v>0</v>
      </c>
    </row>
    <row r="44" spans="1:10" s="15" customFormat="1" x14ac:dyDescent="0.2">
      <c r="A44" s="14" t="s">
        <v>2</v>
      </c>
      <c r="C44" s="17">
        <f>SUM(C36:C43)</f>
        <v>0.1100000000000001</v>
      </c>
      <c r="D44" s="17">
        <f t="shared" si="18"/>
        <v>110.0000000000001</v>
      </c>
      <c r="E44" s="17">
        <f>D44/1000</f>
        <v>0.1100000000000001</v>
      </c>
      <c r="F44" s="18">
        <f>E44/0.175</f>
        <v>0.62857142857142922</v>
      </c>
      <c r="G44" s="15">
        <f>SUM(G36:G43)</f>
        <v>0.2200000000000002</v>
      </c>
      <c r="H44" s="15">
        <f t="shared" si="19"/>
        <v>220.0000000000002</v>
      </c>
      <c r="I44" s="15">
        <f t="shared" si="22"/>
        <v>0.2200000000000002</v>
      </c>
      <c r="J44" s="22">
        <f>I44/9</f>
        <v>2.4444444444444467E-2</v>
      </c>
    </row>
    <row r="46" spans="1:10" ht="20" customHeight="1" x14ac:dyDescent="0.2">
      <c r="A46" s="21" t="str">
        <f>'📄 Pages'!A6</f>
        <v>5. Contact</v>
      </c>
      <c r="B46" s="8" t="s">
        <v>4</v>
      </c>
      <c r="C46" s="4" t="s">
        <v>5</v>
      </c>
      <c r="D46" s="4" t="s">
        <v>6</v>
      </c>
      <c r="E46" s="4" t="s">
        <v>7</v>
      </c>
      <c r="F46" s="4" t="s">
        <v>8</v>
      </c>
      <c r="G46" s="16" t="s">
        <v>9</v>
      </c>
      <c r="H46" s="5" t="s">
        <v>10</v>
      </c>
      <c r="I46" s="5" t="s">
        <v>11</v>
      </c>
      <c r="J46" s="5" t="s">
        <v>12</v>
      </c>
    </row>
    <row r="47" spans="1:10" ht="16" customHeight="1" x14ac:dyDescent="0.2">
      <c r="A47" s="2" t="s">
        <v>13</v>
      </c>
      <c r="B47" s="6">
        <v>0</v>
      </c>
      <c r="C47" s="1">
        <f>'🧮 Base émissions'!C3*B47</f>
        <v>0</v>
      </c>
      <c r="D47" s="1">
        <f t="shared" ref="D47:D55" si="24">C47*1000</f>
        <v>0</v>
      </c>
      <c r="E47" s="1">
        <f>D47/1000</f>
        <v>0</v>
      </c>
      <c r="F47" s="3">
        <f>E47/0.175</f>
        <v>0</v>
      </c>
      <c r="G47" s="1">
        <f>'🧮 Base émissions'!H3*B47</f>
        <v>0</v>
      </c>
      <c r="H47" s="1">
        <f t="shared" ref="H47:H55" si="25">G47*1000</f>
        <v>0</v>
      </c>
      <c r="I47" s="1">
        <f>H47/1000</f>
        <v>0</v>
      </c>
      <c r="J47" s="3">
        <f>I47/0.175</f>
        <v>0</v>
      </c>
    </row>
    <row r="48" spans="1:10" ht="16" customHeight="1" x14ac:dyDescent="0.2">
      <c r="A48" s="2" t="s">
        <v>14</v>
      </c>
      <c r="B48" s="6">
        <v>0</v>
      </c>
      <c r="C48" s="1">
        <f>'🧮 Base émissions'!C4*B48</f>
        <v>0</v>
      </c>
      <c r="D48" s="1">
        <f t="shared" si="24"/>
        <v>0</v>
      </c>
      <c r="E48" s="1">
        <f>D48/1000</f>
        <v>0</v>
      </c>
      <c r="F48" s="3">
        <f>E48/0.175</f>
        <v>0</v>
      </c>
      <c r="G48" s="1">
        <f>'🧮 Base émissions'!H4*B48</f>
        <v>0</v>
      </c>
      <c r="H48" s="1">
        <f t="shared" si="25"/>
        <v>0</v>
      </c>
      <c r="I48" s="1">
        <f>H48/1000</f>
        <v>0</v>
      </c>
      <c r="J48" s="3">
        <f>I48/0.175</f>
        <v>0</v>
      </c>
    </row>
    <row r="49" spans="1:10" ht="16" customHeight="1" x14ac:dyDescent="0.2">
      <c r="A49" s="2" t="s">
        <v>15</v>
      </c>
      <c r="B49" s="6">
        <v>1</v>
      </c>
      <c r="C49" s="1">
        <f>'🧮 Base émissions'!C5*B49</f>
        <v>2.0000000000000018E-2</v>
      </c>
      <c r="D49" s="1">
        <f t="shared" si="24"/>
        <v>20.000000000000018</v>
      </c>
      <c r="E49" s="1">
        <f t="shared" ref="E49:E54" si="26">D49/1000</f>
        <v>2.0000000000000018E-2</v>
      </c>
      <c r="F49" s="3">
        <f t="shared" ref="F49:F54" si="27">E49/0.175</f>
        <v>0.11428571428571439</v>
      </c>
      <c r="G49" s="1">
        <f>'🧮 Base émissions'!H5*B49</f>
        <v>2.9999999999999805E-2</v>
      </c>
      <c r="H49" s="1">
        <f t="shared" si="25"/>
        <v>29.999999999999805</v>
      </c>
      <c r="I49" s="1">
        <f t="shared" ref="I49:I55" si="28">H49/1000</f>
        <v>2.9999999999999805E-2</v>
      </c>
      <c r="J49" s="3">
        <f t="shared" ref="J49:J54" si="29">I49/0.175</f>
        <v>0.17142857142857032</v>
      </c>
    </row>
    <row r="50" spans="1:10" ht="16" customHeight="1" x14ac:dyDescent="0.2">
      <c r="A50" s="2" t="s">
        <v>16</v>
      </c>
      <c r="B50" s="6">
        <v>1</v>
      </c>
      <c r="C50" s="1">
        <f>'🧮 Base émissions'!C6*B50</f>
        <v>1.0000000000000009E-2</v>
      </c>
      <c r="D50" s="1">
        <f t="shared" si="24"/>
        <v>10.000000000000009</v>
      </c>
      <c r="E50" s="1">
        <f t="shared" si="26"/>
        <v>1.0000000000000009E-2</v>
      </c>
      <c r="F50" s="3">
        <f t="shared" si="27"/>
        <v>5.7142857142857197E-2</v>
      </c>
      <c r="G50" s="1">
        <f>'🧮 Base émissions'!H6*B50</f>
        <v>2.0000000000000018E-2</v>
      </c>
      <c r="H50" s="1">
        <f t="shared" si="25"/>
        <v>20.000000000000018</v>
      </c>
      <c r="I50" s="1">
        <f t="shared" si="28"/>
        <v>2.0000000000000018E-2</v>
      </c>
      <c r="J50" s="3">
        <f t="shared" si="29"/>
        <v>0.11428571428571439</v>
      </c>
    </row>
    <row r="51" spans="1:10" ht="16" customHeight="1" x14ac:dyDescent="0.2">
      <c r="A51" s="2" t="s">
        <v>17</v>
      </c>
      <c r="B51" s="6">
        <v>0</v>
      </c>
      <c r="C51" s="1">
        <f>'🧮 Base émissions'!C7*B51</f>
        <v>0</v>
      </c>
      <c r="D51" s="1">
        <f t="shared" si="24"/>
        <v>0</v>
      </c>
      <c r="E51" s="1">
        <f t="shared" si="26"/>
        <v>0</v>
      </c>
      <c r="F51" s="3">
        <f t="shared" si="27"/>
        <v>0</v>
      </c>
      <c r="G51" s="1">
        <f>'🧮 Base émissions'!H7*B51</f>
        <v>0</v>
      </c>
      <c r="H51" s="1">
        <f t="shared" si="25"/>
        <v>0</v>
      </c>
      <c r="I51" s="1">
        <f t="shared" si="28"/>
        <v>0</v>
      </c>
      <c r="J51" s="3">
        <f t="shared" si="29"/>
        <v>0</v>
      </c>
    </row>
    <row r="52" spans="1:10" ht="16" customHeight="1" x14ac:dyDescent="0.2">
      <c r="A52" s="2" t="s">
        <v>18</v>
      </c>
      <c r="B52" s="6">
        <v>0</v>
      </c>
      <c r="C52" s="1">
        <f>'🧮 Base émissions'!C8*B52</f>
        <v>0</v>
      </c>
      <c r="D52" s="1">
        <f t="shared" si="24"/>
        <v>0</v>
      </c>
      <c r="E52" s="1">
        <f t="shared" si="26"/>
        <v>0</v>
      </c>
      <c r="F52" s="3">
        <f t="shared" si="27"/>
        <v>0</v>
      </c>
      <c r="G52" s="1">
        <f>'🧮 Base émissions'!H8*B52</f>
        <v>0</v>
      </c>
      <c r="H52" s="1">
        <f t="shared" si="25"/>
        <v>0</v>
      </c>
      <c r="I52" s="1">
        <f t="shared" si="28"/>
        <v>0</v>
      </c>
      <c r="J52" s="3">
        <f t="shared" si="29"/>
        <v>0</v>
      </c>
    </row>
    <row r="53" spans="1:10" ht="16" customHeight="1" x14ac:dyDescent="0.2">
      <c r="A53" s="2" t="s">
        <v>19</v>
      </c>
      <c r="B53" s="6">
        <v>0</v>
      </c>
      <c r="C53" s="1">
        <f>'🧮 Base émissions'!C9*B53</f>
        <v>0</v>
      </c>
      <c r="D53" s="1">
        <f t="shared" si="24"/>
        <v>0</v>
      </c>
      <c r="E53" s="1">
        <f t="shared" si="26"/>
        <v>0</v>
      </c>
      <c r="F53" s="3">
        <f t="shared" si="27"/>
        <v>0</v>
      </c>
      <c r="G53" s="1">
        <f>'🧮 Base émissions'!H9*B53</f>
        <v>0</v>
      </c>
      <c r="H53" s="1">
        <f t="shared" si="25"/>
        <v>0</v>
      </c>
      <c r="I53" s="1">
        <f t="shared" si="28"/>
        <v>0</v>
      </c>
      <c r="J53" s="3">
        <f t="shared" si="29"/>
        <v>0</v>
      </c>
    </row>
    <row r="54" spans="1:10" ht="16" customHeight="1" x14ac:dyDescent="0.2">
      <c r="A54" s="10" t="s">
        <v>20</v>
      </c>
      <c r="B54" s="11">
        <v>0</v>
      </c>
      <c r="C54" s="12">
        <f>'🧮 Base émissions'!C10*B54</f>
        <v>0</v>
      </c>
      <c r="D54" s="12">
        <f t="shared" si="24"/>
        <v>0</v>
      </c>
      <c r="E54" s="12">
        <f t="shared" si="26"/>
        <v>0</v>
      </c>
      <c r="F54" s="13">
        <f t="shared" si="27"/>
        <v>0</v>
      </c>
      <c r="G54" s="12">
        <f>'🧮 Base émissions'!H10*B54</f>
        <v>0</v>
      </c>
      <c r="H54" s="12">
        <f t="shared" si="25"/>
        <v>0</v>
      </c>
      <c r="I54" s="12">
        <f t="shared" si="28"/>
        <v>0</v>
      </c>
      <c r="J54" s="13">
        <f t="shared" si="29"/>
        <v>0</v>
      </c>
    </row>
    <row r="55" spans="1:10" s="15" customFormat="1" x14ac:dyDescent="0.2">
      <c r="A55" s="14" t="s">
        <v>2</v>
      </c>
      <c r="C55" s="17">
        <f>SUM(C47:C54)</f>
        <v>3.0000000000000027E-2</v>
      </c>
      <c r="D55" s="17">
        <f t="shared" si="24"/>
        <v>30.000000000000028</v>
      </c>
      <c r="E55" s="17">
        <f>D55/1000</f>
        <v>3.000000000000003E-2</v>
      </c>
      <c r="F55" s="18">
        <f>E55/0.175</f>
        <v>0.17142857142857162</v>
      </c>
      <c r="G55" s="15">
        <f>SUM(G47:G54)</f>
        <v>4.9999999999999822E-2</v>
      </c>
      <c r="H55" s="15">
        <f t="shared" si="25"/>
        <v>49.999999999999822</v>
      </c>
      <c r="I55" s="15">
        <f t="shared" si="28"/>
        <v>4.9999999999999822E-2</v>
      </c>
      <c r="J55" s="22">
        <f>I55/9</f>
        <v>5.5555555555555358E-3</v>
      </c>
    </row>
  </sheetData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6F18CC-706C-D143-844C-0BCA459B8A3A}">
          <x14:formula1>
            <xm:f>'▾ Listes déroulantes'!$A:$A</xm:f>
          </x14:formula1>
          <xm:sqref>B47:B54 B36:B43 B25:B32 B14:B21 B3:B10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4821-CDE1-2F41-9607-33D38D10155E}">
  <dimension ref="A1:K84"/>
  <sheetViews>
    <sheetView tabSelected="1" workbookViewId="0">
      <selection activeCell="A5" sqref="A5:E14"/>
    </sheetView>
  </sheetViews>
  <sheetFormatPr baseColWidth="10" defaultColWidth="10.83203125" defaultRowHeight="16" x14ac:dyDescent="0.2"/>
  <cols>
    <col min="1" max="1" width="15.83203125" style="2" customWidth="1"/>
    <col min="2" max="10" width="15.83203125" style="1" customWidth="1"/>
    <col min="11" max="16384" width="10.83203125" style="1"/>
  </cols>
  <sheetData>
    <row r="1" spans="1:10" s="19" customFormat="1" ht="30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19" customFormat="1" ht="30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">
      <c r="A3" s="42" t="s">
        <v>2</v>
      </c>
      <c r="B3" s="42"/>
      <c r="C3" s="42"/>
      <c r="D3" s="42"/>
      <c r="E3" s="42"/>
      <c r="F3" s="56" t="s">
        <v>2</v>
      </c>
      <c r="G3" s="56"/>
      <c r="H3" s="56"/>
      <c r="I3" s="56"/>
      <c r="J3" s="56"/>
    </row>
    <row r="4" spans="1:10" x14ac:dyDescent="0.2">
      <c r="A4" s="42"/>
      <c r="B4" s="42"/>
      <c r="C4" s="42"/>
      <c r="D4" s="42"/>
      <c r="E4" s="42"/>
      <c r="F4" s="56"/>
      <c r="G4" s="56"/>
      <c r="H4" s="56"/>
      <c r="I4" s="56"/>
      <c r="J4" s="56"/>
    </row>
    <row r="5" spans="1:10" ht="16" customHeight="1" x14ac:dyDescent="0.2">
      <c r="A5" s="47">
        <f>SUM(B24+B37+B50+B63+B76)</f>
        <v>1.9400000000000006</v>
      </c>
      <c r="B5" s="47"/>
      <c r="C5" s="47"/>
      <c r="D5" s="47"/>
      <c r="E5" s="47"/>
      <c r="F5" s="51">
        <f>SUM(G24+G37+G50+G63+G76)</f>
        <v>2.8899999999999992</v>
      </c>
      <c r="G5" s="51"/>
      <c r="H5" s="51"/>
      <c r="I5" s="51"/>
      <c r="J5" s="51"/>
    </row>
    <row r="6" spans="1:10" ht="16" customHeight="1" x14ac:dyDescent="0.2">
      <c r="A6" s="47"/>
      <c r="B6" s="47"/>
      <c r="C6" s="47"/>
      <c r="D6" s="47"/>
      <c r="E6" s="47"/>
      <c r="F6" s="51"/>
      <c r="G6" s="51"/>
      <c r="H6" s="51"/>
      <c r="I6" s="51"/>
      <c r="J6" s="51"/>
    </row>
    <row r="7" spans="1:10" ht="16" customHeight="1" x14ac:dyDescent="0.2">
      <c r="A7" s="47"/>
      <c r="B7" s="47"/>
      <c r="C7" s="47"/>
      <c r="D7" s="47"/>
      <c r="E7" s="47"/>
      <c r="F7" s="51"/>
      <c r="G7" s="51"/>
      <c r="H7" s="51"/>
      <c r="I7" s="51"/>
      <c r="J7" s="51"/>
    </row>
    <row r="8" spans="1:10" ht="16" customHeight="1" x14ac:dyDescent="0.2">
      <c r="A8" s="47"/>
      <c r="B8" s="47"/>
      <c r="C8" s="47"/>
      <c r="D8" s="47"/>
      <c r="E8" s="47"/>
      <c r="F8" s="51"/>
      <c r="G8" s="51"/>
      <c r="H8" s="51"/>
      <c r="I8" s="51"/>
      <c r="J8" s="51"/>
    </row>
    <row r="9" spans="1:10" ht="16" customHeight="1" x14ac:dyDescent="0.2">
      <c r="A9" s="47"/>
      <c r="B9" s="47"/>
      <c r="C9" s="47"/>
      <c r="D9" s="47"/>
      <c r="E9" s="47"/>
      <c r="F9" s="51"/>
      <c r="G9" s="51"/>
      <c r="H9" s="51"/>
      <c r="I9" s="51"/>
      <c r="J9" s="51"/>
    </row>
    <row r="10" spans="1:10" ht="16" customHeight="1" x14ac:dyDescent="0.2">
      <c r="A10" s="47"/>
      <c r="B10" s="47"/>
      <c r="C10" s="47"/>
      <c r="D10" s="47"/>
      <c r="E10" s="47"/>
      <c r="F10" s="51"/>
      <c r="G10" s="51"/>
      <c r="H10" s="51"/>
      <c r="I10" s="51"/>
      <c r="J10" s="51"/>
    </row>
    <row r="11" spans="1:10" ht="16" customHeight="1" x14ac:dyDescent="0.2">
      <c r="A11" s="47"/>
      <c r="B11" s="47"/>
      <c r="C11" s="47"/>
      <c r="D11" s="47"/>
      <c r="E11" s="47"/>
      <c r="F11" s="51"/>
      <c r="G11" s="51"/>
      <c r="H11" s="51"/>
      <c r="I11" s="51"/>
      <c r="J11" s="51"/>
    </row>
    <row r="12" spans="1:10" ht="16" customHeight="1" x14ac:dyDescent="0.2">
      <c r="A12" s="47"/>
      <c r="B12" s="47"/>
      <c r="C12" s="47"/>
      <c r="D12" s="47"/>
      <c r="E12" s="47"/>
      <c r="F12" s="51"/>
      <c r="G12" s="51"/>
      <c r="H12" s="51"/>
      <c r="I12" s="51"/>
      <c r="J12" s="51"/>
    </row>
    <row r="13" spans="1:10" ht="16" customHeight="1" x14ac:dyDescent="0.2">
      <c r="A13" s="47"/>
      <c r="B13" s="47"/>
      <c r="C13" s="47"/>
      <c r="D13" s="47"/>
      <c r="E13" s="47"/>
      <c r="F13" s="51"/>
      <c r="G13" s="51"/>
      <c r="H13" s="51"/>
      <c r="I13" s="51"/>
      <c r="J13" s="51"/>
    </row>
    <row r="14" spans="1:10" ht="16" customHeight="1" x14ac:dyDescent="0.2">
      <c r="A14" s="48"/>
      <c r="B14" s="48"/>
      <c r="C14" s="48"/>
      <c r="D14" s="48"/>
      <c r="E14" s="48"/>
      <c r="F14" s="52"/>
      <c r="G14" s="52"/>
      <c r="H14" s="52"/>
      <c r="I14" s="52"/>
      <c r="J14" s="52"/>
    </row>
    <row r="15" spans="1:10" ht="16" customHeight="1" x14ac:dyDescent="0.2">
      <c r="A15" s="49">
        <f>(SUM('✍️ Prototypage'!F11+'✍️ Prototypage'!F22+'✍️ Prototypage'!F33+'✍️ Prototypage'!F44+'✍️ Prototypage'!F55)-SUM('💾 Site de référence'!F11+'💾 Site de référence'!F22+'💾 Site de référence'!F33+'💾 Site de référence'!F44+'💾 Site de référence'!F55))/SUM('💾 Site de référence'!F11+'💾 Site de référence'!F22+'💾 Site de référence'!F33+'💾 Site de référence'!F44+'💾 Site de référence'!F55)</f>
        <v>-0.75781249999999989</v>
      </c>
      <c r="B15" s="49"/>
      <c r="C15" s="49"/>
      <c r="D15" s="49"/>
      <c r="E15" s="49"/>
      <c r="F15" s="53">
        <f>(SUM('✍️ Prototypage'!I11+'✍️ Prototypage'!I22+'✍️ Prototypage'!I33+'✍️ Prototypage'!I44+'✍️ Prototypage'!I55)-SUM('💾 Site de référence'!I11+'💾 Site de référence'!I22+'💾 Site de référence'!I33+'💾 Site de référence'!I44+'💾 Site de référence'!I55))/SUM('💾 Site de référence'!I11+'💾 Site de référence'!I22+'💾 Site de référence'!I33+'💾 Site de référence'!I44+'💾 Site de référence'!I55)</f>
        <v>-0.72979797979798011</v>
      </c>
      <c r="G15" s="53"/>
      <c r="H15" s="53"/>
      <c r="I15" s="53"/>
      <c r="J15" s="53"/>
    </row>
    <row r="16" spans="1:10" ht="16" customHeight="1" x14ac:dyDescent="0.2">
      <c r="A16" s="50"/>
      <c r="B16" s="50"/>
      <c r="C16" s="50"/>
      <c r="D16" s="50"/>
      <c r="E16" s="50"/>
      <c r="F16" s="54"/>
      <c r="G16" s="54"/>
      <c r="H16" s="54"/>
      <c r="I16" s="54"/>
      <c r="J16" s="54"/>
    </row>
    <row r="17" spans="1:11" ht="16" customHeight="1" x14ac:dyDescent="0.2">
      <c r="A17" s="39">
        <f>A5/0.175</f>
        <v>11.085714285714291</v>
      </c>
      <c r="B17" s="39"/>
      <c r="C17" s="39"/>
      <c r="D17" s="39"/>
      <c r="E17" s="39"/>
      <c r="F17" s="40">
        <f>F5/9</f>
        <v>0.32111111111111101</v>
      </c>
      <c r="G17" s="40"/>
      <c r="H17" s="40"/>
      <c r="I17" s="40"/>
      <c r="J17" s="40"/>
    </row>
    <row r="18" spans="1:11" ht="16" customHeight="1" x14ac:dyDescent="0.2">
      <c r="A18" s="39"/>
      <c r="B18" s="39"/>
      <c r="C18" s="39"/>
      <c r="D18" s="39"/>
      <c r="E18" s="39"/>
      <c r="F18" s="41"/>
      <c r="G18" s="41"/>
      <c r="H18" s="41"/>
      <c r="I18" s="41"/>
      <c r="J18" s="41"/>
    </row>
    <row r="19" spans="1:11" x14ac:dyDescent="0.2">
      <c r="K19" s="32"/>
    </row>
    <row r="22" spans="1:11" x14ac:dyDescent="0.2">
      <c r="A22" s="23"/>
      <c r="B22" s="37" t="str">
        <f>'✍️ Prototypage'!A2</f>
        <v>1. Accueil</v>
      </c>
      <c r="C22" s="37"/>
      <c r="D22" s="37"/>
      <c r="E22" s="4"/>
      <c r="F22" s="5"/>
      <c r="G22" s="36" t="str">
        <f>'✍️ Prototypage'!A2</f>
        <v>1. Accueil</v>
      </c>
      <c r="H22" s="36"/>
      <c r="I22" s="36"/>
      <c r="J22" s="5"/>
    </row>
    <row r="23" spans="1:11" x14ac:dyDescent="0.2">
      <c r="A23" s="23"/>
      <c r="B23" s="37"/>
      <c r="C23" s="37"/>
      <c r="D23" s="37"/>
      <c r="E23" s="4"/>
      <c r="F23" s="5"/>
      <c r="G23" s="36"/>
      <c r="H23" s="36"/>
      <c r="I23" s="36"/>
      <c r="J23" s="5"/>
    </row>
    <row r="24" spans="1:11" ht="16" customHeight="1" x14ac:dyDescent="0.2">
      <c r="A24" s="23"/>
      <c r="B24" s="44">
        <f>'💾 Site de référence'!E11-'✍️ Prototypage'!E11</f>
        <v>1.1100000000000003</v>
      </c>
      <c r="C24" s="44"/>
      <c r="D24" s="44"/>
      <c r="E24" s="4"/>
      <c r="F24" s="5"/>
      <c r="G24" s="45">
        <f>'💾 Site de référence'!I11-'✍️ Prototypage'!I11</f>
        <v>1.6900000000000004</v>
      </c>
      <c r="H24" s="45"/>
      <c r="I24" s="45"/>
      <c r="J24" s="5"/>
    </row>
    <row r="25" spans="1:11" ht="16" customHeight="1" x14ac:dyDescent="0.2">
      <c r="A25" s="23"/>
      <c r="B25" s="44"/>
      <c r="C25" s="44"/>
      <c r="D25" s="44"/>
      <c r="E25" s="4"/>
      <c r="F25" s="5"/>
      <c r="G25" s="45"/>
      <c r="H25" s="45"/>
      <c r="I25" s="45"/>
      <c r="J25" s="5"/>
    </row>
    <row r="26" spans="1:11" ht="16" customHeight="1" x14ac:dyDescent="0.2">
      <c r="A26" s="23"/>
      <c r="B26" s="44"/>
      <c r="C26" s="44"/>
      <c r="D26" s="44"/>
      <c r="E26" s="4"/>
      <c r="F26" s="5"/>
      <c r="G26" s="45"/>
      <c r="H26" s="45"/>
      <c r="I26" s="45"/>
      <c r="J26" s="5"/>
    </row>
    <row r="27" spans="1:11" ht="16" customHeight="1" x14ac:dyDescent="0.2">
      <c r="A27" s="23"/>
      <c r="B27" s="44"/>
      <c r="C27" s="44"/>
      <c r="D27" s="44"/>
      <c r="E27" s="4"/>
      <c r="F27" s="5"/>
      <c r="G27" s="45"/>
      <c r="H27" s="45"/>
      <c r="I27" s="45"/>
      <c r="J27" s="5"/>
    </row>
    <row r="28" spans="1:11" ht="16" customHeight="1" x14ac:dyDescent="0.2">
      <c r="A28" s="23"/>
      <c r="B28" s="44"/>
      <c r="C28" s="44"/>
      <c r="D28" s="44"/>
      <c r="E28" s="4"/>
      <c r="F28" s="5"/>
      <c r="G28" s="45"/>
      <c r="H28" s="45"/>
      <c r="I28" s="45"/>
      <c r="J28" s="5"/>
    </row>
    <row r="29" spans="1:11" ht="16" customHeight="1" x14ac:dyDescent="0.2">
      <c r="A29" s="55">
        <f>('✍️ Prototypage'!E11-'💾 Site de référence'!E11)/'💾 Site de référence'!E11</f>
        <v>-0.90983606557377039</v>
      </c>
      <c r="B29" s="55"/>
      <c r="C29" s="55"/>
      <c r="D29" s="55"/>
      <c r="E29" s="55"/>
      <c r="F29" s="53">
        <f>('✍️ Prototypage'!I11-'💾 Site de référence'!I11)/'💾 Site de référence'!I11</f>
        <v>-0.88947368421052631</v>
      </c>
      <c r="G29" s="53"/>
      <c r="H29" s="53"/>
      <c r="I29" s="53"/>
      <c r="J29" s="53"/>
    </row>
    <row r="30" spans="1:11" ht="16" customHeight="1" x14ac:dyDescent="0.2">
      <c r="A30" s="50"/>
      <c r="B30" s="50"/>
      <c r="C30" s="50"/>
      <c r="D30" s="50"/>
      <c r="E30" s="50"/>
      <c r="F30" s="54"/>
      <c r="G30" s="54"/>
      <c r="H30" s="54"/>
      <c r="I30" s="54"/>
      <c r="J30" s="54"/>
    </row>
    <row r="31" spans="1:11" x14ac:dyDescent="0.2">
      <c r="A31" s="25"/>
      <c r="B31" s="43">
        <f>B24/0.175</f>
        <v>6.3428571428571452</v>
      </c>
      <c r="C31" s="43"/>
      <c r="D31" s="43"/>
      <c r="E31" s="24"/>
      <c r="F31" s="26"/>
      <c r="G31" s="40">
        <f>G24/9</f>
        <v>0.18777777777777782</v>
      </c>
      <c r="H31" s="40"/>
      <c r="I31" s="40"/>
      <c r="J31" s="26"/>
    </row>
    <row r="32" spans="1:11" x14ac:dyDescent="0.2">
      <c r="A32" s="23"/>
      <c r="B32" s="39"/>
      <c r="C32" s="39"/>
      <c r="D32" s="39"/>
      <c r="E32" s="4"/>
      <c r="F32" s="5"/>
      <c r="G32" s="41"/>
      <c r="H32" s="41"/>
      <c r="I32" s="41"/>
      <c r="J32" s="5"/>
    </row>
    <row r="35" spans="1:10" x14ac:dyDescent="0.2">
      <c r="A35" s="4"/>
      <c r="B35" s="37" t="str">
        <f>'✍️ Prototypage'!A13</f>
        <v>2. A Propos</v>
      </c>
      <c r="C35" s="37"/>
      <c r="D35" s="37"/>
      <c r="E35" s="4"/>
      <c r="F35" s="5"/>
      <c r="G35" s="36" t="str">
        <f>'✍️ Prototypage'!A13</f>
        <v>2. A Propos</v>
      </c>
      <c r="H35" s="36"/>
      <c r="I35" s="36"/>
      <c r="J35" s="5"/>
    </row>
    <row r="36" spans="1:10" x14ac:dyDescent="0.2">
      <c r="A36" s="4"/>
      <c r="B36" s="37"/>
      <c r="C36" s="37"/>
      <c r="D36" s="37"/>
      <c r="E36" s="4"/>
      <c r="F36" s="5"/>
      <c r="G36" s="36"/>
      <c r="H36" s="36"/>
      <c r="I36" s="36"/>
      <c r="J36" s="5"/>
    </row>
    <row r="37" spans="1:10" ht="16" customHeight="1" x14ac:dyDescent="0.2">
      <c r="A37" s="4"/>
      <c r="B37" s="44">
        <f>'💾 Site de référence'!E22-'✍️ Prototypage'!E22</f>
        <v>6.0000000000000053E-2</v>
      </c>
      <c r="C37" s="44"/>
      <c r="D37" s="44"/>
      <c r="E37" s="4"/>
      <c r="F37" s="5"/>
      <c r="G37" s="45">
        <f>'💾 Site de référence'!I22-'✍️ Prototypage'!I22</f>
        <v>6.999999999999984E-2</v>
      </c>
      <c r="H37" s="45"/>
      <c r="I37" s="45"/>
      <c r="J37" s="5"/>
    </row>
    <row r="38" spans="1:10" ht="16" customHeight="1" x14ac:dyDescent="0.2">
      <c r="A38" s="4"/>
      <c r="B38" s="44"/>
      <c r="C38" s="44"/>
      <c r="D38" s="44"/>
      <c r="E38" s="4"/>
      <c r="F38" s="5"/>
      <c r="G38" s="45"/>
      <c r="H38" s="45"/>
      <c r="I38" s="45"/>
      <c r="J38" s="5"/>
    </row>
    <row r="39" spans="1:10" ht="16" customHeight="1" x14ac:dyDescent="0.2">
      <c r="A39" s="4"/>
      <c r="B39" s="44"/>
      <c r="C39" s="44"/>
      <c r="D39" s="44"/>
      <c r="E39" s="4"/>
      <c r="F39" s="5"/>
      <c r="G39" s="45"/>
      <c r="H39" s="45"/>
      <c r="I39" s="45"/>
      <c r="J39" s="5"/>
    </row>
    <row r="40" spans="1:10" ht="16" customHeight="1" x14ac:dyDescent="0.2">
      <c r="A40" s="4"/>
      <c r="B40" s="44"/>
      <c r="C40" s="44"/>
      <c r="D40" s="44"/>
      <c r="E40" s="4"/>
      <c r="F40" s="5"/>
      <c r="G40" s="45"/>
      <c r="H40" s="45"/>
      <c r="I40" s="45"/>
      <c r="J40" s="5"/>
    </row>
    <row r="41" spans="1:10" ht="16" customHeight="1" x14ac:dyDescent="0.2">
      <c r="A41" s="33"/>
      <c r="B41" s="46"/>
      <c r="C41" s="46"/>
      <c r="D41" s="46"/>
      <c r="E41" s="33"/>
      <c r="F41" s="5"/>
      <c r="G41" s="45"/>
      <c r="H41" s="45"/>
      <c r="I41" s="45"/>
      <c r="J41" s="5"/>
    </row>
    <row r="42" spans="1:10" ht="16" customHeight="1" x14ac:dyDescent="0.2">
      <c r="A42" s="55">
        <f>('✍️ Prototypage'!E22-'💾 Site de référence'!E22)/'💾 Site de référence'!E22</f>
        <v>-0.2857142857142857</v>
      </c>
      <c r="B42" s="55"/>
      <c r="C42" s="55"/>
      <c r="D42" s="55"/>
      <c r="E42" s="55"/>
      <c r="F42" s="53">
        <f>('✍️ Prototypage'!I22-'💾 Site de référence'!I22)/'💾 Site de référence'!I22</f>
        <v>-0.21874999999999992</v>
      </c>
      <c r="G42" s="53"/>
      <c r="H42" s="53"/>
      <c r="I42" s="53"/>
      <c r="J42" s="53"/>
    </row>
    <row r="43" spans="1:10" ht="16" customHeight="1" x14ac:dyDescent="0.2">
      <c r="A43" s="50"/>
      <c r="B43" s="50"/>
      <c r="C43" s="50"/>
      <c r="D43" s="50"/>
      <c r="E43" s="50"/>
      <c r="F43" s="54"/>
      <c r="G43" s="54"/>
      <c r="H43" s="54"/>
      <c r="I43" s="54"/>
      <c r="J43" s="54"/>
    </row>
    <row r="44" spans="1:10" x14ac:dyDescent="0.2">
      <c r="A44" s="24"/>
      <c r="B44" s="43">
        <f>B37/0.175</f>
        <v>0.34285714285714319</v>
      </c>
      <c r="C44" s="43"/>
      <c r="D44" s="43"/>
      <c r="E44" s="24"/>
      <c r="F44" s="26"/>
      <c r="G44" s="40">
        <f>G37/9</f>
        <v>7.7777777777777602E-3</v>
      </c>
      <c r="H44" s="40"/>
      <c r="I44" s="40"/>
      <c r="J44" s="26"/>
    </row>
    <row r="45" spans="1:10" x14ac:dyDescent="0.2">
      <c r="A45" s="4"/>
      <c r="B45" s="39"/>
      <c r="C45" s="39"/>
      <c r="D45" s="39"/>
      <c r="E45" s="4"/>
      <c r="F45" s="5"/>
      <c r="G45" s="41"/>
      <c r="H45" s="41"/>
      <c r="I45" s="41"/>
      <c r="J45" s="5"/>
    </row>
    <row r="48" spans="1:10" x14ac:dyDescent="0.2">
      <c r="A48" s="4"/>
      <c r="B48" s="37" t="str">
        <f>'✍️ Prototypage'!A24</f>
        <v>3. Prestations</v>
      </c>
      <c r="C48" s="37"/>
      <c r="D48" s="37"/>
      <c r="E48" s="4"/>
      <c r="F48" s="5"/>
      <c r="G48" s="36" t="str">
        <f>'📄 Pages'!A4</f>
        <v>3. Prestations</v>
      </c>
      <c r="H48" s="36"/>
      <c r="I48" s="36"/>
      <c r="J48" s="5"/>
    </row>
    <row r="49" spans="1:10" x14ac:dyDescent="0.2">
      <c r="A49" s="4"/>
      <c r="B49" s="37"/>
      <c r="C49" s="37"/>
      <c r="D49" s="37"/>
      <c r="E49" s="4"/>
      <c r="F49" s="5"/>
      <c r="G49" s="36"/>
      <c r="H49" s="36"/>
      <c r="I49" s="36"/>
      <c r="J49" s="5"/>
    </row>
    <row r="50" spans="1:10" ht="16" customHeight="1" x14ac:dyDescent="0.2">
      <c r="A50" s="4"/>
      <c r="B50" s="44">
        <f>'💾 Site de référence'!E33-'✍️ Prototypage'!E33</f>
        <v>0.19000000000000017</v>
      </c>
      <c r="C50" s="44"/>
      <c r="D50" s="44"/>
      <c r="E50" s="4"/>
      <c r="F50" s="5"/>
      <c r="G50" s="45">
        <f>'💾 Site de référence'!I33-'✍️ Prototypage'!I33</f>
        <v>0.30000000000000115</v>
      </c>
      <c r="H50" s="45"/>
      <c r="I50" s="45"/>
      <c r="J50" s="5"/>
    </row>
    <row r="51" spans="1:10" ht="16" customHeight="1" x14ac:dyDescent="0.2">
      <c r="A51" s="4"/>
      <c r="B51" s="44"/>
      <c r="C51" s="44"/>
      <c r="D51" s="44"/>
      <c r="E51" s="4"/>
      <c r="F51" s="5"/>
      <c r="G51" s="45"/>
      <c r="H51" s="45"/>
      <c r="I51" s="45"/>
      <c r="J51" s="5"/>
    </row>
    <row r="52" spans="1:10" ht="16" customHeight="1" x14ac:dyDescent="0.2">
      <c r="A52" s="4"/>
      <c r="B52" s="44"/>
      <c r="C52" s="44"/>
      <c r="D52" s="44"/>
      <c r="E52" s="4"/>
      <c r="F52" s="5"/>
      <c r="G52" s="45"/>
      <c r="H52" s="45"/>
      <c r="I52" s="45"/>
      <c r="J52" s="5"/>
    </row>
    <row r="53" spans="1:10" ht="16" customHeight="1" x14ac:dyDescent="0.2">
      <c r="A53" s="4"/>
      <c r="B53" s="44"/>
      <c r="C53" s="44"/>
      <c r="D53" s="44"/>
      <c r="E53" s="4"/>
      <c r="F53" s="5"/>
      <c r="G53" s="45"/>
      <c r="H53" s="45"/>
      <c r="I53" s="45"/>
      <c r="J53" s="5"/>
    </row>
    <row r="54" spans="1:10" ht="16" customHeight="1" x14ac:dyDescent="0.2">
      <c r="A54" s="4"/>
      <c r="B54" s="44"/>
      <c r="C54" s="44"/>
      <c r="D54" s="44"/>
      <c r="E54" s="4"/>
      <c r="F54" s="5"/>
      <c r="G54" s="45"/>
      <c r="H54" s="45"/>
      <c r="I54" s="45"/>
      <c r="J54" s="5"/>
    </row>
    <row r="55" spans="1:10" ht="16" customHeight="1" x14ac:dyDescent="0.2">
      <c r="A55" s="55">
        <f>('✍️ Prototypage'!E33-'💾 Site de référence'!E33)/'💾 Site de référence'!E33</f>
        <v>-0.46341463414634149</v>
      </c>
      <c r="B55" s="55"/>
      <c r="C55" s="55"/>
      <c r="D55" s="55"/>
      <c r="E55" s="55"/>
      <c r="F55" s="53">
        <f>('✍️ Prototypage'!I33-'💾 Site de référence'!I33)/'💾 Site de référence'!I33</f>
        <v>-0.46875000000000205</v>
      </c>
      <c r="G55" s="53"/>
      <c r="H55" s="53"/>
      <c r="I55" s="53"/>
      <c r="J55" s="53"/>
    </row>
    <row r="56" spans="1:10" ht="16" customHeight="1" x14ac:dyDescent="0.2">
      <c r="A56" s="50"/>
      <c r="B56" s="50"/>
      <c r="C56" s="50"/>
      <c r="D56" s="50"/>
      <c r="E56" s="50"/>
      <c r="F56" s="54"/>
      <c r="G56" s="54"/>
      <c r="H56" s="54"/>
      <c r="I56" s="54"/>
      <c r="J56" s="54"/>
    </row>
    <row r="57" spans="1:10" x14ac:dyDescent="0.2">
      <c r="A57" s="24"/>
      <c r="B57" s="43">
        <f>B50/0.175</f>
        <v>1.0857142857142867</v>
      </c>
      <c r="C57" s="43"/>
      <c r="D57" s="43"/>
      <c r="E57" s="24"/>
      <c r="F57" s="26"/>
      <c r="G57" s="40">
        <f>G50/9</f>
        <v>3.3333333333333465E-2</v>
      </c>
      <c r="H57" s="40"/>
      <c r="I57" s="40"/>
      <c r="J57" s="26"/>
    </row>
    <row r="58" spans="1:10" x14ac:dyDescent="0.2">
      <c r="A58" s="4"/>
      <c r="B58" s="39"/>
      <c r="C58" s="39"/>
      <c r="D58" s="39"/>
      <c r="E58" s="4"/>
      <c r="F58" s="5"/>
      <c r="G58" s="41"/>
      <c r="H58" s="41"/>
      <c r="I58" s="41"/>
      <c r="J58" s="5"/>
    </row>
    <row r="61" spans="1:10" x14ac:dyDescent="0.2">
      <c r="A61" s="4"/>
      <c r="B61" s="37" t="str">
        <f>'✍️ Prototypage'!A35</f>
        <v>4. Clients</v>
      </c>
      <c r="C61" s="37"/>
      <c r="D61" s="37"/>
      <c r="E61" s="4"/>
      <c r="F61" s="5"/>
      <c r="G61" s="36" t="str">
        <f>'📄 Pages'!A5</f>
        <v>4. Clients</v>
      </c>
      <c r="H61" s="36"/>
      <c r="I61" s="36"/>
      <c r="J61" s="5"/>
    </row>
    <row r="62" spans="1:10" x14ac:dyDescent="0.2">
      <c r="A62" s="4"/>
      <c r="B62" s="37"/>
      <c r="C62" s="37"/>
      <c r="D62" s="37"/>
      <c r="E62" s="4"/>
      <c r="F62" s="5"/>
      <c r="G62" s="36"/>
      <c r="H62" s="36"/>
      <c r="I62" s="36"/>
      <c r="J62" s="5"/>
    </row>
    <row r="63" spans="1:10" ht="16" customHeight="1" x14ac:dyDescent="0.2">
      <c r="A63" s="4"/>
      <c r="B63" s="44">
        <f>'💾 Site de référence'!E44-'✍️ Prototypage'!E44</f>
        <v>0.14000000000000012</v>
      </c>
      <c r="C63" s="44"/>
      <c r="D63" s="44"/>
      <c r="E63" s="4"/>
      <c r="F63" s="5"/>
      <c r="G63" s="45">
        <f>'💾 Site de référence'!I44-'✍️ Prototypage'!I44</f>
        <v>0.15999999999999792</v>
      </c>
      <c r="H63" s="45"/>
      <c r="I63" s="45"/>
      <c r="J63" s="5"/>
    </row>
    <row r="64" spans="1:10" ht="16" customHeight="1" x14ac:dyDescent="0.2">
      <c r="A64" s="4"/>
      <c r="B64" s="44"/>
      <c r="C64" s="44"/>
      <c r="D64" s="44"/>
      <c r="E64" s="4"/>
      <c r="F64" s="5"/>
      <c r="G64" s="45"/>
      <c r="H64" s="45"/>
      <c r="I64" s="45"/>
      <c r="J64" s="5"/>
    </row>
    <row r="65" spans="1:10" ht="16" customHeight="1" x14ac:dyDescent="0.2">
      <c r="A65" s="4"/>
      <c r="B65" s="44"/>
      <c r="C65" s="44"/>
      <c r="D65" s="44"/>
      <c r="E65" s="4"/>
      <c r="F65" s="5"/>
      <c r="G65" s="45"/>
      <c r="H65" s="45"/>
      <c r="I65" s="45"/>
      <c r="J65" s="5"/>
    </row>
    <row r="66" spans="1:10" ht="16" customHeight="1" x14ac:dyDescent="0.2">
      <c r="A66" s="4"/>
      <c r="B66" s="44"/>
      <c r="C66" s="44"/>
      <c r="D66" s="44"/>
      <c r="E66" s="4"/>
      <c r="F66" s="5"/>
      <c r="G66" s="45"/>
      <c r="H66" s="45"/>
      <c r="I66" s="45"/>
      <c r="J66" s="5"/>
    </row>
    <row r="67" spans="1:10" ht="16" customHeight="1" x14ac:dyDescent="0.2">
      <c r="A67" s="4"/>
      <c r="B67" s="44"/>
      <c r="C67" s="44"/>
      <c r="D67" s="44"/>
      <c r="E67" s="4"/>
      <c r="F67" s="5"/>
      <c r="G67" s="45"/>
      <c r="H67" s="45"/>
      <c r="I67" s="45"/>
      <c r="J67" s="5"/>
    </row>
    <row r="68" spans="1:10" ht="16" customHeight="1" x14ac:dyDescent="0.2">
      <c r="A68" s="55">
        <f>('✍️ Prototypage'!E44-'💾 Site de référence'!E44)/'💾 Site de référence'!E44</f>
        <v>-0.56000000000000005</v>
      </c>
      <c r="B68" s="55"/>
      <c r="C68" s="55"/>
      <c r="D68" s="55"/>
      <c r="E68" s="55"/>
      <c r="F68" s="53">
        <f>('✍️ Prototypage'!I44-'💾 Site de référence'!I44)/'💾 Site de référence'!I44</f>
        <v>-0.42105263157894396</v>
      </c>
      <c r="G68" s="53"/>
      <c r="H68" s="53"/>
      <c r="I68" s="53"/>
      <c r="J68" s="53"/>
    </row>
    <row r="69" spans="1:10" ht="16" customHeight="1" x14ac:dyDescent="0.2">
      <c r="A69" s="50"/>
      <c r="B69" s="50"/>
      <c r="C69" s="50"/>
      <c r="D69" s="50"/>
      <c r="E69" s="50"/>
      <c r="F69" s="54"/>
      <c r="G69" s="54"/>
      <c r="H69" s="54"/>
      <c r="I69" s="54"/>
      <c r="J69" s="54"/>
    </row>
    <row r="70" spans="1:10" x14ac:dyDescent="0.2">
      <c r="A70" s="24"/>
      <c r="B70" s="43">
        <f>B63/0.175</f>
        <v>0.80000000000000071</v>
      </c>
      <c r="C70" s="43"/>
      <c r="D70" s="43"/>
      <c r="E70" s="24"/>
      <c r="F70" s="26"/>
      <c r="G70" s="40">
        <f>G63/9</f>
        <v>1.7777777777777545E-2</v>
      </c>
      <c r="H70" s="40"/>
      <c r="I70" s="40"/>
      <c r="J70" s="26"/>
    </row>
    <row r="71" spans="1:10" x14ac:dyDescent="0.2">
      <c r="A71" s="4"/>
      <c r="B71" s="39"/>
      <c r="C71" s="39"/>
      <c r="D71" s="39"/>
      <c r="E71" s="4"/>
      <c r="F71" s="5"/>
      <c r="G71" s="41"/>
      <c r="H71" s="41"/>
      <c r="I71" s="41"/>
      <c r="J71" s="5"/>
    </row>
    <row r="74" spans="1:10" x14ac:dyDescent="0.2">
      <c r="A74" s="4"/>
      <c r="B74" s="37" t="str">
        <f>'✍️ Prototypage'!A46</f>
        <v>5. Contact</v>
      </c>
      <c r="C74" s="37"/>
      <c r="D74" s="37"/>
      <c r="E74" s="4"/>
      <c r="F74" s="5"/>
      <c r="G74" s="36" t="str">
        <f>'📄 Pages'!A6</f>
        <v>5. Contact</v>
      </c>
      <c r="H74" s="36"/>
      <c r="I74" s="36"/>
      <c r="J74" s="5"/>
    </row>
    <row r="75" spans="1:10" x14ac:dyDescent="0.2">
      <c r="A75" s="4"/>
      <c r="B75" s="37"/>
      <c r="C75" s="37"/>
      <c r="D75" s="37"/>
      <c r="E75" s="4"/>
      <c r="F75" s="5"/>
      <c r="G75" s="36"/>
      <c r="H75" s="36"/>
      <c r="I75" s="36"/>
      <c r="J75" s="5"/>
    </row>
    <row r="76" spans="1:10" ht="16" customHeight="1" x14ac:dyDescent="0.2">
      <c r="A76" s="4"/>
      <c r="B76" s="44">
        <f>'💾 Site de référence'!E55-'✍️ Prototypage'!E55</f>
        <v>0.43999999999999995</v>
      </c>
      <c r="C76" s="44"/>
      <c r="D76" s="44"/>
      <c r="E76" s="4"/>
      <c r="F76" s="5"/>
      <c r="G76" s="45">
        <f>'💾 Site de référence'!I55-'✍️ Prototypage'!I55</f>
        <v>0.66999999999999993</v>
      </c>
      <c r="H76" s="45"/>
      <c r="I76" s="45"/>
      <c r="J76" s="5"/>
    </row>
    <row r="77" spans="1:10" ht="16" customHeight="1" x14ac:dyDescent="0.2">
      <c r="A77" s="4"/>
      <c r="B77" s="44"/>
      <c r="C77" s="44"/>
      <c r="D77" s="44"/>
      <c r="E77" s="4"/>
      <c r="F77" s="5"/>
      <c r="G77" s="45"/>
      <c r="H77" s="45"/>
      <c r="I77" s="45"/>
      <c r="J77" s="5"/>
    </row>
    <row r="78" spans="1:10" ht="16" customHeight="1" x14ac:dyDescent="0.2">
      <c r="A78" s="4"/>
      <c r="B78" s="44"/>
      <c r="C78" s="44"/>
      <c r="D78" s="44"/>
      <c r="E78" s="4"/>
      <c r="F78" s="5"/>
      <c r="G78" s="45"/>
      <c r="H78" s="45"/>
      <c r="I78" s="45"/>
      <c r="J78" s="5"/>
    </row>
    <row r="79" spans="1:10" ht="16" customHeight="1" x14ac:dyDescent="0.2">
      <c r="A79" s="4"/>
      <c r="B79" s="44"/>
      <c r="C79" s="44"/>
      <c r="D79" s="44"/>
      <c r="E79" s="4"/>
      <c r="F79" s="5"/>
      <c r="G79" s="45"/>
      <c r="H79" s="45"/>
      <c r="I79" s="45"/>
      <c r="J79" s="5"/>
    </row>
    <row r="80" spans="1:10" ht="16" customHeight="1" x14ac:dyDescent="0.2">
      <c r="A80" s="4"/>
      <c r="B80" s="44"/>
      <c r="C80" s="44"/>
      <c r="D80" s="44"/>
      <c r="E80" s="4"/>
      <c r="F80" s="5"/>
      <c r="G80" s="45"/>
      <c r="H80" s="45"/>
      <c r="I80" s="45"/>
      <c r="J80" s="5"/>
    </row>
    <row r="81" spans="1:10" ht="16" customHeight="1" x14ac:dyDescent="0.2">
      <c r="A81" s="55">
        <f>('✍️ Prototypage'!E55-'💾 Site de référence'!E55)/'💾 Site de référence'!E55</f>
        <v>-0.93617021276595735</v>
      </c>
      <c r="B81" s="55"/>
      <c r="C81" s="55"/>
      <c r="D81" s="55"/>
      <c r="E81" s="55"/>
      <c r="F81" s="53">
        <f>('✍️ Prototypage'!I55-'💾 Site de référence'!I55)/'💾 Site de référence'!I55</f>
        <v>-0.9305555555555558</v>
      </c>
      <c r="G81" s="53"/>
      <c r="H81" s="53"/>
      <c r="I81" s="53"/>
      <c r="J81" s="53"/>
    </row>
    <row r="82" spans="1:10" ht="16" customHeight="1" x14ac:dyDescent="0.2">
      <c r="A82" s="50"/>
      <c r="B82" s="50"/>
      <c r="C82" s="50"/>
      <c r="D82" s="50"/>
      <c r="E82" s="50"/>
      <c r="F82" s="54"/>
      <c r="G82" s="54"/>
      <c r="H82" s="54"/>
      <c r="I82" s="54"/>
      <c r="J82" s="54"/>
    </row>
    <row r="83" spans="1:10" x14ac:dyDescent="0.2">
      <c r="A83" s="24"/>
      <c r="B83" s="43">
        <f>B76/0.175</f>
        <v>2.5142857142857142</v>
      </c>
      <c r="C83" s="43"/>
      <c r="D83" s="43"/>
      <c r="E83" s="24"/>
      <c r="F83" s="26"/>
      <c r="G83" s="40">
        <f>G76/9</f>
        <v>7.4444444444444438E-2</v>
      </c>
      <c r="H83" s="40"/>
      <c r="I83" s="40"/>
      <c r="J83" s="26"/>
    </row>
    <row r="84" spans="1:10" x14ac:dyDescent="0.2">
      <c r="A84" s="4"/>
      <c r="B84" s="39"/>
      <c r="C84" s="39"/>
      <c r="D84" s="39"/>
      <c r="E84" s="4"/>
      <c r="F84" s="5"/>
      <c r="G84" s="41"/>
      <c r="H84" s="41"/>
      <c r="I84" s="41"/>
      <c r="J84" s="5"/>
    </row>
  </sheetData>
  <mergeCells count="50">
    <mergeCell ref="A81:E82"/>
    <mergeCell ref="F81:J82"/>
    <mergeCell ref="F3:J4"/>
    <mergeCell ref="B76:D80"/>
    <mergeCell ref="G76:I80"/>
    <mergeCell ref="A29:E30"/>
    <mergeCell ref="F29:J30"/>
    <mergeCell ref="A42:E43"/>
    <mergeCell ref="F42:J43"/>
    <mergeCell ref="A55:E56"/>
    <mergeCell ref="F55:J56"/>
    <mergeCell ref="A68:E69"/>
    <mergeCell ref="F68:J69"/>
    <mergeCell ref="B50:D54"/>
    <mergeCell ref="G50:I54"/>
    <mergeCell ref="B44:D45"/>
    <mergeCell ref="B83:D84"/>
    <mergeCell ref="G83:I84"/>
    <mergeCell ref="A5:E14"/>
    <mergeCell ref="A15:E16"/>
    <mergeCell ref="F5:J14"/>
    <mergeCell ref="F15:J16"/>
    <mergeCell ref="B70:D71"/>
    <mergeCell ref="G70:I71"/>
    <mergeCell ref="B74:D75"/>
    <mergeCell ref="G74:I75"/>
    <mergeCell ref="B63:D67"/>
    <mergeCell ref="G63:I67"/>
    <mergeCell ref="B57:D58"/>
    <mergeCell ref="G57:I58"/>
    <mergeCell ref="B61:D62"/>
    <mergeCell ref="G61:I62"/>
    <mergeCell ref="G44:I45"/>
    <mergeCell ref="B48:D49"/>
    <mergeCell ref="G48:I49"/>
    <mergeCell ref="G37:I41"/>
    <mergeCell ref="B37:D41"/>
    <mergeCell ref="G31:I32"/>
    <mergeCell ref="B31:D32"/>
    <mergeCell ref="B35:D36"/>
    <mergeCell ref="G35:I36"/>
    <mergeCell ref="B24:D28"/>
    <mergeCell ref="G24:I28"/>
    <mergeCell ref="G22:I23"/>
    <mergeCell ref="B22:D23"/>
    <mergeCell ref="A1:J1"/>
    <mergeCell ref="A2:J2"/>
    <mergeCell ref="A17:E18"/>
    <mergeCell ref="F17:J18"/>
    <mergeCell ref="A3:E4"/>
  </mergeCell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DE096F353784CA9A22A12EF94BCAE" ma:contentTypeVersion="16" ma:contentTypeDescription="Crée un document." ma:contentTypeScope="" ma:versionID="cab17bd00e4865b15a2e823fb5524468">
  <xsd:schema xmlns:xsd="http://www.w3.org/2001/XMLSchema" xmlns:xs="http://www.w3.org/2001/XMLSchema" xmlns:p="http://schemas.microsoft.com/office/2006/metadata/properties" xmlns:ns2="b2a64881-794c-4a50-9c05-8ad4afc8d581" xmlns:ns3="45e4ab28-0c9f-4e80-ad14-9d9057ed62f1" targetNamespace="http://schemas.microsoft.com/office/2006/metadata/properties" ma:root="true" ma:fieldsID="009fb9945790d5d5e1e994973deb136b" ns2:_="" ns3:_="">
    <xsd:import namespace="b2a64881-794c-4a50-9c05-8ad4afc8d581"/>
    <xsd:import namespace="45e4ab28-0c9f-4e80-ad14-9d9057ed6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64881-794c-4a50-9c05-8ad4afc8d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267049a-d622-4a72-9d40-96fe36629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4ab28-0c9f-4e80-ad14-9d9057ed62f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b84f036-1e1a-4eb3-9ba7-8509563f4511}" ma:internalName="TaxCatchAll" ma:showField="CatchAllData" ma:web="45e4ab28-0c9f-4e80-ad14-9d9057ed6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85DCD9-8694-410D-82F2-751E9DDCE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64881-794c-4a50-9c05-8ad4afc8d581"/>
    <ds:schemaRef ds:uri="45e4ab28-0c9f-4e80-ad14-9d9057ed6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C31768-3986-46A5-A118-F6496F996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▾ Listes déroulantes</vt:lpstr>
      <vt:lpstr>⭐️ Références</vt:lpstr>
      <vt:lpstr>🧮 Base émissions</vt:lpstr>
      <vt:lpstr>📄 Pages</vt:lpstr>
      <vt:lpstr>📒 Mode d'emploi</vt:lpstr>
      <vt:lpstr>💾 Site de référence</vt:lpstr>
      <vt:lpstr>✍️ Prototypage</vt:lpstr>
      <vt:lpstr>📈 Résultats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HUREL</dc:creator>
  <cp:keywords/>
  <dc:description/>
  <cp:lastModifiedBy>Alexandre Hurel</cp:lastModifiedBy>
  <cp:revision/>
  <dcterms:created xsi:type="dcterms:W3CDTF">2022-09-15T14:28:42Z</dcterms:created>
  <dcterms:modified xsi:type="dcterms:W3CDTF">2022-11-04T17:01:11Z</dcterms:modified>
  <cp:category/>
  <cp:contentStatus/>
</cp:coreProperties>
</file>